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e5e46493a5c4e481/Traxim/Software/Tools/"/>
    </mc:Choice>
  </mc:AlternateContent>
  <xr:revisionPtr revIDLastSave="986" documentId="8_{3BE0F07E-2431-4F1F-A640-A8F37DDB10D0}" xr6:coauthVersionLast="47" xr6:coauthVersionMax="47" xr10:uidLastSave="{303194E7-0D19-4F26-A32E-F434ED7D5065}"/>
  <bookViews>
    <workbookView xWindow="-28920" yWindow="-120" windowWidth="29040" windowHeight="15840" activeTab="1" xr2:uid="{70DCB83A-2D06-44B7-A130-3275A94A7A58}"/>
  </bookViews>
  <sheets>
    <sheet name="How to" sheetId="6" r:id="rId1"/>
    <sheet name="Calcs" sheetId="3" r:id="rId2"/>
    <sheet name="TEC Input File" sheetId="2" r:id="rId3"/>
    <sheet name="Chart2"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F14" i="3"/>
  <c r="G14" i="3"/>
  <c r="H14" i="3"/>
  <c r="I14" i="3"/>
  <c r="J14" i="3"/>
  <c r="K14" i="3"/>
  <c r="L14" i="3"/>
  <c r="M14" i="3"/>
  <c r="N14" i="3"/>
  <c r="O14" i="3"/>
  <c r="P14" i="3"/>
  <c r="Q14" i="3"/>
  <c r="R14" i="3"/>
  <c r="S14" i="3"/>
  <c r="T14" i="3"/>
  <c r="U14" i="3"/>
  <c r="V14" i="3"/>
  <c r="W14" i="3"/>
  <c r="X14" i="3"/>
  <c r="Y14" i="3"/>
  <c r="Z14" i="3"/>
  <c r="AA14" i="3"/>
  <c r="D14" i="3"/>
  <c r="N19" i="3"/>
  <c r="O19" i="3"/>
  <c r="O17" i="3"/>
  <c r="O25" i="3"/>
  <c r="O27" i="3" s="1"/>
  <c r="O22" i="3"/>
  <c r="O21" i="3"/>
  <c r="O16" i="3"/>
  <c r="O12" i="3"/>
  <c r="O8" i="3"/>
  <c r="O29" i="3" l="1"/>
  <c r="O30" i="3" s="1"/>
  <c r="O31" i="3" s="1"/>
  <c r="N22" i="3"/>
  <c r="N23" i="3" s="1"/>
  <c r="N25" i="3"/>
  <c r="N21" i="3"/>
  <c r="N16" i="3"/>
  <c r="N17" i="3" s="1"/>
  <c r="N12" i="3"/>
  <c r="AA25" i="3"/>
  <c r="Z25" i="3"/>
  <c r="Y25" i="3"/>
  <c r="X25" i="3"/>
  <c r="W25" i="3"/>
  <c r="AA23" i="3"/>
  <c r="Z23" i="3"/>
  <c r="Y23" i="3"/>
  <c r="X23" i="3"/>
  <c r="W23" i="3"/>
  <c r="AA21" i="3"/>
  <c r="Z21" i="3"/>
  <c r="Y21" i="3"/>
  <c r="X21" i="3"/>
  <c r="W21" i="3"/>
  <c r="AA19" i="3"/>
  <c r="Z19" i="3"/>
  <c r="Y19" i="3"/>
  <c r="X19" i="3"/>
  <c r="W19" i="3"/>
  <c r="AA16" i="3"/>
  <c r="Z16" i="3"/>
  <c r="Y16" i="3"/>
  <c r="X16" i="3"/>
  <c r="W16" i="3"/>
  <c r="AA12" i="3"/>
  <c r="Z12" i="3"/>
  <c r="Y12" i="3"/>
  <c r="X12" i="3"/>
  <c r="W12" i="3"/>
  <c r="V25" i="3"/>
  <c r="V23" i="3"/>
  <c r="V21" i="3"/>
  <c r="V19" i="3"/>
  <c r="V16" i="3"/>
  <c r="V12" i="3"/>
  <c r="O186" i="3" l="1"/>
  <c r="O170" i="3"/>
  <c r="O154" i="3"/>
  <c r="O138" i="3"/>
  <c r="O122" i="3"/>
  <c r="O106" i="3"/>
  <c r="O90" i="3"/>
  <c r="O74" i="3"/>
  <c r="O58" i="3"/>
  <c r="O42" i="3"/>
  <c r="O175" i="3"/>
  <c r="O135" i="3"/>
  <c r="O91" i="3"/>
  <c r="O43" i="3"/>
  <c r="O185" i="3"/>
  <c r="O169" i="3"/>
  <c r="O153" i="3"/>
  <c r="O137" i="3"/>
  <c r="O121" i="3"/>
  <c r="O105" i="3"/>
  <c r="O89" i="3"/>
  <c r="O73" i="3"/>
  <c r="O57" i="3"/>
  <c r="O41" i="3"/>
  <c r="O151" i="3"/>
  <c r="O99" i="3"/>
  <c r="O47" i="3"/>
  <c r="O180" i="3"/>
  <c r="O164" i="3"/>
  <c r="O148" i="3"/>
  <c r="O132" i="3"/>
  <c r="O116" i="3"/>
  <c r="O100" i="3"/>
  <c r="O84" i="3"/>
  <c r="O68" i="3"/>
  <c r="O52" i="3"/>
  <c r="O36" i="3"/>
  <c r="O155" i="3"/>
  <c r="O107" i="3"/>
  <c r="O67" i="3"/>
  <c r="O158" i="3"/>
  <c r="O147" i="3"/>
  <c r="O189" i="3"/>
  <c r="O109" i="3"/>
  <c r="O61" i="3"/>
  <c r="O184" i="3"/>
  <c r="O120" i="3"/>
  <c r="O56" i="3"/>
  <c r="O75" i="3"/>
  <c r="O182" i="3"/>
  <c r="O166" i="3"/>
  <c r="O150" i="3"/>
  <c r="O134" i="3"/>
  <c r="O118" i="3"/>
  <c r="O102" i="3"/>
  <c r="O86" i="3"/>
  <c r="O70" i="3"/>
  <c r="O54" i="3"/>
  <c r="O38" i="3"/>
  <c r="O167" i="3"/>
  <c r="O127" i="3"/>
  <c r="O79" i="3"/>
  <c r="O35" i="3"/>
  <c r="O181" i="3"/>
  <c r="O165" i="3"/>
  <c r="O149" i="3"/>
  <c r="O133" i="3"/>
  <c r="O117" i="3"/>
  <c r="O101" i="3"/>
  <c r="O85" i="3"/>
  <c r="O69" i="3"/>
  <c r="O53" i="3"/>
  <c r="O37" i="3"/>
  <c r="O139" i="3"/>
  <c r="O83" i="3"/>
  <c r="O192" i="3"/>
  <c r="O176" i="3"/>
  <c r="O160" i="3"/>
  <c r="O144" i="3"/>
  <c r="O128" i="3"/>
  <c r="O112" i="3"/>
  <c r="O96" i="3"/>
  <c r="O80" i="3"/>
  <c r="O64" i="3"/>
  <c r="O48" i="3"/>
  <c r="O187" i="3"/>
  <c r="O143" i="3"/>
  <c r="O95" i="3"/>
  <c r="O51" i="3"/>
  <c r="O174" i="3"/>
  <c r="O142" i="3"/>
  <c r="O94" i="3"/>
  <c r="O62" i="3"/>
  <c r="O191" i="3"/>
  <c r="O103" i="3"/>
  <c r="O173" i="3"/>
  <c r="O125" i="3"/>
  <c r="O77" i="3"/>
  <c r="O45" i="3"/>
  <c r="O111" i="3"/>
  <c r="O168" i="3"/>
  <c r="O136" i="3"/>
  <c r="O88" i="3"/>
  <c r="O40" i="3"/>
  <c r="O119" i="3"/>
  <c r="O194" i="3"/>
  <c r="O178" i="3"/>
  <c r="O162" i="3"/>
  <c r="O146" i="3"/>
  <c r="O130" i="3"/>
  <c r="O114" i="3"/>
  <c r="O98" i="3"/>
  <c r="O82" i="3"/>
  <c r="O66" i="3"/>
  <c r="O50" i="3"/>
  <c r="O34" i="3"/>
  <c r="O159" i="3"/>
  <c r="O115" i="3"/>
  <c r="O63" i="3"/>
  <c r="O193" i="3"/>
  <c r="O177" i="3"/>
  <c r="O161" i="3"/>
  <c r="O145" i="3"/>
  <c r="O129" i="3"/>
  <c r="O113" i="3"/>
  <c r="O97" i="3"/>
  <c r="O81" i="3"/>
  <c r="O65" i="3"/>
  <c r="O49" i="3"/>
  <c r="O183" i="3"/>
  <c r="O123" i="3"/>
  <c r="O71" i="3"/>
  <c r="O188" i="3"/>
  <c r="O172" i="3"/>
  <c r="O156" i="3"/>
  <c r="O140" i="3"/>
  <c r="O124" i="3"/>
  <c r="O108" i="3"/>
  <c r="O92" i="3"/>
  <c r="O76" i="3"/>
  <c r="O60" i="3"/>
  <c r="O44" i="3"/>
  <c r="O179" i="3"/>
  <c r="O131" i="3"/>
  <c r="O87" i="3"/>
  <c r="O39" i="3"/>
  <c r="O190" i="3"/>
  <c r="O126" i="3"/>
  <c r="O110" i="3"/>
  <c r="O78" i="3"/>
  <c r="O46" i="3"/>
  <c r="O55" i="3"/>
  <c r="O157" i="3"/>
  <c r="O141" i="3"/>
  <c r="O93" i="3"/>
  <c r="O163" i="3"/>
  <c r="O59" i="3"/>
  <c r="O152" i="3"/>
  <c r="O104" i="3"/>
  <c r="O72" i="3"/>
  <c r="O171" i="3"/>
  <c r="Y27" i="3"/>
  <c r="Y28" i="3" s="1"/>
  <c r="N27" i="3"/>
  <c r="N28" i="3" s="1"/>
  <c r="N29" i="3"/>
  <c r="N30" i="3" s="1"/>
  <c r="N31" i="3" s="1"/>
  <c r="N34" i="3" s="1"/>
  <c r="X27" i="3"/>
  <c r="X28" i="3" s="1"/>
  <c r="Z29" i="3"/>
  <c r="Z30" i="3" s="1"/>
  <c r="Z31" i="3" s="1"/>
  <c r="Z27" i="3"/>
  <c r="Z28" i="3" s="1"/>
  <c r="W29" i="3"/>
  <c r="W30" i="3" s="1"/>
  <c r="W31" i="3" s="1"/>
  <c r="AA29" i="3"/>
  <c r="AA30" i="3" s="1"/>
  <c r="AA31" i="3" s="1"/>
  <c r="W27" i="3"/>
  <c r="W28" i="3" s="1"/>
  <c r="AA27" i="3"/>
  <c r="AA28" i="3" s="1"/>
  <c r="X29" i="3"/>
  <c r="X30" i="3" s="1"/>
  <c r="X31" i="3"/>
  <c r="Y29" i="3"/>
  <c r="Y30" i="3" s="1"/>
  <c r="Y31" i="3" s="1"/>
  <c r="Y34" i="3" s="1"/>
  <c r="V27" i="3"/>
  <c r="V28" i="3" s="1"/>
  <c r="V29" i="3"/>
  <c r="V30" i="3" s="1"/>
  <c r="V31" i="3" s="1"/>
  <c r="Z34" i="3" l="1"/>
  <c r="X34" i="3"/>
  <c r="W34" i="3"/>
  <c r="AA34" i="3"/>
  <c r="V34" i="3"/>
  <c r="A8" i="2" l="1"/>
  <c r="B2" i="2"/>
  <c r="A35" i="3"/>
  <c r="E8" i="3"/>
  <c r="F8" i="3" s="1"/>
  <c r="G8" i="3" s="1"/>
  <c r="H8" i="3" s="1"/>
  <c r="I8" i="3" s="1"/>
  <c r="J8" i="3" s="1"/>
  <c r="K8" i="3" s="1"/>
  <c r="L8" i="3" s="1"/>
  <c r="M8" i="3" s="1"/>
  <c r="T28" i="3"/>
  <c r="P16" i="3"/>
  <c r="P17" i="3" s="1"/>
  <c r="Q16" i="3"/>
  <c r="Q17" i="3"/>
  <c r="R16" i="3"/>
  <c r="R17" i="3" s="1"/>
  <c r="T16" i="3"/>
  <c r="T17" i="3" s="1"/>
  <c r="U25" i="3"/>
  <c r="T25" i="3"/>
  <c r="S25" i="3"/>
  <c r="R25" i="3"/>
  <c r="Q25" i="3"/>
  <c r="P25" i="3"/>
  <c r="M25" i="3"/>
  <c r="L25" i="3"/>
  <c r="K25" i="3"/>
  <c r="J25" i="3"/>
  <c r="I25" i="3"/>
  <c r="H25" i="3"/>
  <c r="G25" i="3"/>
  <c r="F25" i="3"/>
  <c r="E25" i="3"/>
  <c r="D25" i="3"/>
  <c r="U23" i="3"/>
  <c r="T23" i="3"/>
  <c r="S23" i="3"/>
  <c r="R23" i="3"/>
  <c r="Q23" i="3"/>
  <c r="P23" i="3"/>
  <c r="M23" i="3"/>
  <c r="L23" i="3"/>
  <c r="K23" i="3"/>
  <c r="J23" i="3"/>
  <c r="I23" i="3"/>
  <c r="H23" i="3"/>
  <c r="G23" i="3"/>
  <c r="F23" i="3"/>
  <c r="E23" i="3"/>
  <c r="D23" i="3"/>
  <c r="E21" i="3"/>
  <c r="F21" i="3"/>
  <c r="G21" i="3"/>
  <c r="H21" i="3"/>
  <c r="I21" i="3"/>
  <c r="J21" i="3"/>
  <c r="K21" i="3"/>
  <c r="L21" i="3"/>
  <c r="M21" i="3"/>
  <c r="P21" i="3"/>
  <c r="Q21" i="3"/>
  <c r="R21" i="3"/>
  <c r="S21" i="3"/>
  <c r="T21" i="3"/>
  <c r="U21" i="3"/>
  <c r="D21" i="3"/>
  <c r="E19" i="3"/>
  <c r="H19" i="3"/>
  <c r="I19" i="3"/>
  <c r="K19" i="3"/>
  <c r="M19" i="3"/>
  <c r="P19" i="3"/>
  <c r="Q19" i="3"/>
  <c r="R19" i="3"/>
  <c r="S19" i="3"/>
  <c r="T19" i="3"/>
  <c r="D19" i="3"/>
  <c r="E12" i="3"/>
  <c r="F12" i="3"/>
  <c r="G12" i="3"/>
  <c r="G31" i="3" s="1"/>
  <c r="H12" i="3"/>
  <c r="I12" i="3"/>
  <c r="J12" i="3"/>
  <c r="J31" i="3" s="1"/>
  <c r="K12" i="3"/>
  <c r="L12" i="3"/>
  <c r="M12" i="3"/>
  <c r="P12" i="3"/>
  <c r="Q12" i="3"/>
  <c r="R12" i="3"/>
  <c r="S12" i="3"/>
  <c r="T12" i="3"/>
  <c r="U12" i="3"/>
  <c r="D12" i="3"/>
  <c r="S16" i="3"/>
  <c r="S17" i="3" s="1"/>
  <c r="F17" i="3"/>
  <c r="N8" i="3" l="1"/>
  <c r="P8" i="3" s="1"/>
  <c r="Q8" i="3" s="1"/>
  <c r="R8" i="3" s="1"/>
  <c r="S8" i="3" s="1"/>
  <c r="T8" i="3" s="1"/>
  <c r="U8" i="3" s="1"/>
  <c r="A36" i="3"/>
  <c r="N35" i="3"/>
  <c r="R27" i="3"/>
  <c r="R28" i="3" s="1"/>
  <c r="S27" i="3"/>
  <c r="S28" i="3" s="1"/>
  <c r="X35" i="3"/>
  <c r="Z35" i="3"/>
  <c r="Y35" i="3"/>
  <c r="W35" i="3"/>
  <c r="V35" i="3"/>
  <c r="AA35" i="3"/>
  <c r="X36" i="3"/>
  <c r="W36" i="3"/>
  <c r="V36" i="3"/>
  <c r="A9" i="2"/>
  <c r="S29" i="3"/>
  <c r="S30" i="3" s="1"/>
  <c r="S31" i="3" s="1"/>
  <c r="M29" i="3"/>
  <c r="M30" i="3" s="1"/>
  <c r="M31" i="3" s="1"/>
  <c r="E29" i="3"/>
  <c r="E30" i="3" s="1"/>
  <c r="E31" i="3" s="1"/>
  <c r="U29" i="3"/>
  <c r="U30" i="3" s="1"/>
  <c r="U31" i="3" s="1"/>
  <c r="K29" i="3"/>
  <c r="K30" i="3" s="1"/>
  <c r="K31" i="3" s="1"/>
  <c r="G29" i="3"/>
  <c r="J29" i="3"/>
  <c r="F29" i="3"/>
  <c r="F30" i="3" s="1"/>
  <c r="F31" i="3" s="1"/>
  <c r="F27" i="3"/>
  <c r="F28" i="3" s="1"/>
  <c r="P27" i="3"/>
  <c r="P28" i="3" s="1"/>
  <c r="J27" i="3"/>
  <c r="J28" i="3" s="1"/>
  <c r="D29" i="3"/>
  <c r="D30" i="3" s="1"/>
  <c r="D31" i="3" s="1"/>
  <c r="L29" i="3"/>
  <c r="L30" i="3" s="1"/>
  <c r="L31" i="3" s="1"/>
  <c r="H29" i="3"/>
  <c r="H30" i="3" s="1"/>
  <c r="H31" i="3" s="1"/>
  <c r="I29" i="3"/>
  <c r="I30" i="3" s="1"/>
  <c r="I31" i="3" s="1"/>
  <c r="D27" i="3"/>
  <c r="D28" i="3" s="1"/>
  <c r="H27" i="3"/>
  <c r="H28" i="3" s="1"/>
  <c r="L27" i="3"/>
  <c r="L28" i="3" s="1"/>
  <c r="M27" i="3"/>
  <c r="M28" i="3" s="1"/>
  <c r="I27" i="3"/>
  <c r="I28" i="3" s="1"/>
  <c r="Q29" i="3"/>
  <c r="Q30" i="3" s="1"/>
  <c r="Q31" i="3" s="1"/>
  <c r="T27" i="3"/>
  <c r="E27" i="3"/>
  <c r="E28" i="3" s="1"/>
  <c r="G27" i="3"/>
  <c r="G28" i="3" s="1"/>
  <c r="K27" i="3"/>
  <c r="K28" i="3" s="1"/>
  <c r="Q27" i="3"/>
  <c r="Q28" i="3" s="1"/>
  <c r="U27" i="3"/>
  <c r="U28" i="3" s="1"/>
  <c r="P29" i="3"/>
  <c r="P30" i="3" s="1"/>
  <c r="P31" i="3" s="1"/>
  <c r="R29" i="3"/>
  <c r="R30" i="3" s="1"/>
  <c r="R31" i="3" s="1"/>
  <c r="T29" i="3"/>
  <c r="T30" i="3" s="1"/>
  <c r="T31" i="3" s="1"/>
  <c r="D16" i="3"/>
  <c r="D17" i="3" s="1"/>
  <c r="E16" i="3"/>
  <c r="E17" i="3" s="1"/>
  <c r="V8" i="3" l="1"/>
  <c r="W8" i="3" s="1"/>
  <c r="X8" i="3" s="1"/>
  <c r="Y8" i="3" s="1"/>
  <c r="Z8" i="3" s="1"/>
  <c r="AA8" i="3" s="1"/>
  <c r="B8" i="3"/>
  <c r="B15" i="3" s="1"/>
  <c r="A10" i="2"/>
  <c r="N36" i="3"/>
  <c r="Z36" i="3"/>
  <c r="Y36" i="3"/>
  <c r="AA36" i="3"/>
  <c r="A37" i="3"/>
  <c r="N37" i="3" s="1"/>
  <c r="Q35" i="3"/>
  <c r="T34" i="3"/>
  <c r="T36" i="3"/>
  <c r="M34" i="3"/>
  <c r="M35" i="3"/>
  <c r="S36" i="3"/>
  <c r="S35" i="3"/>
  <c r="S34" i="3"/>
  <c r="E35" i="3"/>
  <c r="E34" i="3"/>
  <c r="I36" i="3"/>
  <c r="I35" i="3"/>
  <c r="I34" i="3"/>
  <c r="P36" i="3"/>
  <c r="K34" i="3"/>
  <c r="Q34" i="3"/>
  <c r="D35" i="3"/>
  <c r="D34" i="3"/>
  <c r="D36" i="3"/>
  <c r="Q36" i="3"/>
  <c r="T35" i="3"/>
  <c r="M36" i="3"/>
  <c r="K35" i="3"/>
  <c r="E36" i="3"/>
  <c r="H36" i="3"/>
  <c r="H34" i="3"/>
  <c r="H35" i="3"/>
  <c r="P34" i="3"/>
  <c r="R36" i="3"/>
  <c r="R35" i="3"/>
  <c r="R34" i="3"/>
  <c r="P35" i="3"/>
  <c r="K36" i="3"/>
  <c r="G18" i="3"/>
  <c r="G19" i="3" s="1"/>
  <c r="G16" i="3"/>
  <c r="G17" i="3" s="1"/>
  <c r="F16" i="3"/>
  <c r="I16" i="3"/>
  <c r="Q37" i="3" l="1"/>
  <c r="H37" i="3"/>
  <c r="A11" i="2"/>
  <c r="AA37" i="3"/>
  <c r="M37" i="3"/>
  <c r="B12" i="3"/>
  <c r="B25" i="3"/>
  <c r="B9" i="3"/>
  <c r="B21" i="3"/>
  <c r="B23" i="3"/>
  <c r="B14" i="3"/>
  <c r="V37" i="3"/>
  <c r="Z37" i="3"/>
  <c r="E37" i="3"/>
  <c r="P37" i="3"/>
  <c r="R37" i="3"/>
  <c r="D37" i="3"/>
  <c r="I37" i="3"/>
  <c r="S37" i="3"/>
  <c r="Y37" i="3"/>
  <c r="W37" i="3"/>
  <c r="T37" i="3"/>
  <c r="K37" i="3"/>
  <c r="X37" i="3"/>
  <c r="A38" i="3"/>
  <c r="R38" i="3" s="1"/>
  <c r="H38" i="3"/>
  <c r="Q38" i="3"/>
  <c r="D38" i="3"/>
  <c r="W38" i="3"/>
  <c r="Z38" i="3"/>
  <c r="Y38" i="3"/>
  <c r="A12" i="2"/>
  <c r="G38" i="3"/>
  <c r="G37" i="3"/>
  <c r="G36" i="3"/>
  <c r="G35" i="3"/>
  <c r="G34" i="3"/>
  <c r="I17" i="3"/>
  <c r="K16" i="3"/>
  <c r="K17" i="3" s="1"/>
  <c r="H16" i="3"/>
  <c r="H17" i="3" s="1"/>
  <c r="M16" i="3"/>
  <c r="M17" i="3" s="1"/>
  <c r="L16" i="3"/>
  <c r="L17" i="3" s="1"/>
  <c r="U16" i="3"/>
  <c r="U17" i="3" s="1"/>
  <c r="J16" i="3"/>
  <c r="J17" i="3" s="1"/>
  <c r="B3" i="2" l="1"/>
  <c r="B4" i="2"/>
  <c r="M38" i="3"/>
  <c r="V38" i="3"/>
  <c r="X38" i="3"/>
  <c r="P38" i="3"/>
  <c r="N38" i="3"/>
  <c r="I38" i="3"/>
  <c r="S38" i="3"/>
  <c r="K38" i="3"/>
  <c r="E38" i="3"/>
  <c r="AA38" i="3"/>
  <c r="A39" i="3"/>
  <c r="X39" i="3" s="1"/>
  <c r="T38" i="3"/>
  <c r="Z39" i="3"/>
  <c r="V39" i="3"/>
  <c r="S39" i="3"/>
  <c r="K39" i="3"/>
  <c r="H39" i="3"/>
  <c r="Q39" i="3"/>
  <c r="E39" i="3"/>
  <c r="R39" i="3"/>
  <c r="F18" i="3"/>
  <c r="F19" i="3" s="1"/>
  <c r="U18" i="3"/>
  <c r="U19" i="3" s="1"/>
  <c r="B19" i="3" s="1"/>
  <c r="J18" i="3"/>
  <c r="J19" i="3" s="1"/>
  <c r="L18" i="3"/>
  <c r="L19" i="3" s="1"/>
  <c r="B5" i="2" l="1"/>
  <c r="W39" i="3"/>
  <c r="N39" i="3"/>
  <c r="G39" i="3"/>
  <c r="P39" i="3"/>
  <c r="I39" i="3"/>
  <c r="M39" i="3"/>
  <c r="Y39" i="3"/>
  <c r="A40" i="3"/>
  <c r="N40" i="3" s="1"/>
  <c r="B38" i="3"/>
  <c r="B12" i="2" s="1"/>
  <c r="D39" i="3"/>
  <c r="T39" i="3"/>
  <c r="A13" i="2"/>
  <c r="AA39" i="3"/>
  <c r="AA40" i="3"/>
  <c r="D40" i="3"/>
  <c r="J40" i="3"/>
  <c r="J39" i="3"/>
  <c r="J38" i="3"/>
  <c r="J37" i="3"/>
  <c r="J36" i="3"/>
  <c r="J35" i="3"/>
  <c r="J34" i="3"/>
  <c r="F39" i="3"/>
  <c r="F38" i="3"/>
  <c r="F37" i="3"/>
  <c r="F36" i="3"/>
  <c r="F35" i="3"/>
  <c r="F34" i="3"/>
  <c r="L39" i="3"/>
  <c r="L38" i="3"/>
  <c r="L37" i="3"/>
  <c r="L36" i="3"/>
  <c r="L35" i="3"/>
  <c r="L34" i="3"/>
  <c r="U38" i="3"/>
  <c r="U37" i="3"/>
  <c r="B37" i="3" s="1"/>
  <c r="B11" i="2" s="1"/>
  <c r="U36" i="3"/>
  <c r="B36" i="3" s="1"/>
  <c r="B10" i="2" s="1"/>
  <c r="U35" i="3"/>
  <c r="B35" i="3" s="1"/>
  <c r="B9" i="2" s="1"/>
  <c r="U34" i="3"/>
  <c r="B34" i="3" s="1"/>
  <c r="U39" i="3"/>
  <c r="B39" i="3" s="1"/>
  <c r="B13" i="2" s="1"/>
  <c r="B8" i="2" l="1"/>
  <c r="R40" i="3"/>
  <c r="S40" i="3"/>
  <c r="Z40" i="3"/>
  <c r="Q40" i="3"/>
  <c r="H40" i="3"/>
  <c r="X40" i="3"/>
  <c r="U40" i="3"/>
  <c r="F40" i="3"/>
  <c r="P40" i="3"/>
  <c r="V40" i="3"/>
  <c r="L40" i="3"/>
  <c r="I40" i="3"/>
  <c r="M40" i="3"/>
  <c r="K40" i="3"/>
  <c r="W40" i="3"/>
  <c r="A41" i="3"/>
  <c r="X41" i="3" s="1"/>
  <c r="G40" i="3"/>
  <c r="T40" i="3"/>
  <c r="E40" i="3"/>
  <c r="A14" i="2"/>
  <c r="Y40" i="3"/>
  <c r="B40" i="3"/>
  <c r="B14" i="2" s="1"/>
  <c r="A42" i="3"/>
  <c r="N42" i="3" s="1"/>
  <c r="V41" i="3"/>
  <c r="D41" i="3"/>
  <c r="R41" i="3"/>
  <c r="P41" i="3"/>
  <c r="T41" i="3" l="1"/>
  <c r="Q41" i="3"/>
  <c r="I41" i="3"/>
  <c r="Z41" i="3"/>
  <c r="K41" i="3"/>
  <c r="A15" i="2"/>
  <c r="W41" i="3"/>
  <c r="G41" i="3"/>
  <c r="S41" i="3"/>
  <c r="E41" i="3"/>
  <c r="H41" i="3"/>
  <c r="M41" i="3"/>
  <c r="B41" i="3" s="1"/>
  <c r="B15" i="2" s="1"/>
  <c r="AA41" i="3"/>
  <c r="N41" i="3"/>
  <c r="F41" i="3"/>
  <c r="L41" i="3"/>
  <c r="J41" i="3"/>
  <c r="U41" i="3"/>
  <c r="Y41" i="3"/>
  <c r="A43" i="3"/>
  <c r="N43" i="3" s="1"/>
  <c r="X42" i="3"/>
  <c r="AA42" i="3"/>
  <c r="W42" i="3"/>
  <c r="Z42" i="3"/>
  <c r="V42" i="3"/>
  <c r="Y42" i="3"/>
  <c r="A16" i="2"/>
  <c r="M42" i="3"/>
  <c r="S42" i="3"/>
  <c r="E42" i="3"/>
  <c r="T42" i="3"/>
  <c r="K42" i="3"/>
  <c r="I42" i="3"/>
  <c r="Q42" i="3"/>
  <c r="P42" i="3"/>
  <c r="D42" i="3"/>
  <c r="H42" i="3"/>
  <c r="R42" i="3"/>
  <c r="G42" i="3"/>
  <c r="L42" i="3"/>
  <c r="J42" i="3"/>
  <c r="F42" i="3"/>
  <c r="U42" i="3"/>
  <c r="B42" i="3" l="1"/>
  <c r="B16" i="2" s="1"/>
  <c r="A44" i="3"/>
  <c r="N44" i="3" s="1"/>
  <c r="Z43" i="3"/>
  <c r="Y43" i="3"/>
  <c r="W43" i="3"/>
  <c r="X43" i="3"/>
  <c r="AA43" i="3"/>
  <c r="V43" i="3"/>
  <c r="A17" i="2"/>
  <c r="D43" i="3"/>
  <c r="H43" i="3"/>
  <c r="T43" i="3"/>
  <c r="S43" i="3"/>
  <c r="R43" i="3"/>
  <c r="E43" i="3"/>
  <c r="I43" i="3"/>
  <c r="K43" i="3"/>
  <c r="P43" i="3"/>
  <c r="Q43" i="3"/>
  <c r="M43" i="3"/>
  <c r="G43" i="3"/>
  <c r="L43" i="3"/>
  <c r="U43" i="3"/>
  <c r="J43" i="3"/>
  <c r="F43" i="3"/>
  <c r="B43" i="3" l="1"/>
  <c r="B17" i="2" s="1"/>
  <c r="A45" i="3"/>
  <c r="N45" i="3" s="1"/>
  <c r="W44" i="3"/>
  <c r="Z44" i="3"/>
  <c r="X44" i="3"/>
  <c r="AA44" i="3"/>
  <c r="Y44" i="3"/>
  <c r="V44" i="3"/>
  <c r="A18" i="2"/>
  <c r="S44" i="3"/>
  <c r="R44" i="3"/>
  <c r="T44" i="3"/>
  <c r="Q44" i="3"/>
  <c r="D44" i="3"/>
  <c r="H44" i="3"/>
  <c r="E44" i="3"/>
  <c r="P44" i="3"/>
  <c r="I44" i="3"/>
  <c r="M44" i="3"/>
  <c r="K44" i="3"/>
  <c r="G44" i="3"/>
  <c r="L44" i="3"/>
  <c r="J44" i="3"/>
  <c r="F44" i="3"/>
  <c r="U44" i="3"/>
  <c r="B44" i="3" l="1"/>
  <c r="B18" i="2" s="1"/>
  <c r="A46" i="3"/>
  <c r="N46" i="3" s="1"/>
  <c r="Z45" i="3"/>
  <c r="X45" i="3"/>
  <c r="Y45" i="3"/>
  <c r="W45" i="3"/>
  <c r="AA45" i="3"/>
  <c r="V45" i="3"/>
  <c r="A19" i="2"/>
  <c r="D45" i="3"/>
  <c r="R45" i="3"/>
  <c r="M45" i="3"/>
  <c r="I45" i="3"/>
  <c r="H45" i="3"/>
  <c r="Q45" i="3"/>
  <c r="E45" i="3"/>
  <c r="T45" i="3"/>
  <c r="K45" i="3"/>
  <c r="S45" i="3"/>
  <c r="P45" i="3"/>
  <c r="G45" i="3"/>
  <c r="J45" i="3"/>
  <c r="U45" i="3"/>
  <c r="F45" i="3"/>
  <c r="L45" i="3"/>
  <c r="A47" i="3" l="1"/>
  <c r="N47" i="3" s="1"/>
  <c r="X46" i="3"/>
  <c r="Y46" i="3"/>
  <c r="W46" i="3"/>
  <c r="AA46" i="3"/>
  <c r="Z46" i="3"/>
  <c r="V46" i="3"/>
  <c r="A20" i="2"/>
  <c r="S46" i="3"/>
  <c r="E46" i="3"/>
  <c r="D46" i="3"/>
  <c r="I46" i="3"/>
  <c r="M46" i="3"/>
  <c r="Q46" i="3"/>
  <c r="P46" i="3"/>
  <c r="H46" i="3"/>
  <c r="R46" i="3"/>
  <c r="T46" i="3"/>
  <c r="K46" i="3"/>
  <c r="G46" i="3"/>
  <c r="F46" i="3"/>
  <c r="L46" i="3"/>
  <c r="U46" i="3"/>
  <c r="J46" i="3"/>
  <c r="B45" i="3"/>
  <c r="B19" i="2" s="1"/>
  <c r="B46" i="3" l="1"/>
  <c r="B20" i="2" s="1"/>
  <c r="A48" i="3"/>
  <c r="N48" i="3" s="1"/>
  <c r="AA47" i="3"/>
  <c r="X47" i="3"/>
  <c r="W47" i="3"/>
  <c r="Z47" i="3"/>
  <c r="Y47" i="3"/>
  <c r="V47" i="3"/>
  <c r="A21" i="2"/>
  <c r="T47" i="3"/>
  <c r="K47" i="3"/>
  <c r="S47" i="3"/>
  <c r="E47" i="3"/>
  <c r="H47" i="3"/>
  <c r="M47" i="3"/>
  <c r="D47" i="3"/>
  <c r="I47" i="3"/>
  <c r="R47" i="3"/>
  <c r="Q47" i="3"/>
  <c r="P47" i="3"/>
  <c r="G47" i="3"/>
  <c r="L47" i="3"/>
  <c r="U47" i="3"/>
  <c r="F47" i="3"/>
  <c r="J47" i="3"/>
  <c r="B47" i="3" l="1"/>
  <c r="B21" i="2" s="1"/>
  <c r="A49" i="3"/>
  <c r="N49" i="3" s="1"/>
  <c r="X48" i="3"/>
  <c r="W48" i="3"/>
  <c r="Z48" i="3"/>
  <c r="Y48" i="3"/>
  <c r="AA48" i="3"/>
  <c r="V48" i="3"/>
  <c r="A22" i="2"/>
  <c r="Q48" i="3"/>
  <c r="P48" i="3"/>
  <c r="H48" i="3"/>
  <c r="S48" i="3"/>
  <c r="T48" i="3"/>
  <c r="D48" i="3"/>
  <c r="K48" i="3"/>
  <c r="E48" i="3"/>
  <c r="I48" i="3"/>
  <c r="R48" i="3"/>
  <c r="M48" i="3"/>
  <c r="G48" i="3"/>
  <c r="J48" i="3"/>
  <c r="F48" i="3"/>
  <c r="L48" i="3"/>
  <c r="U48" i="3"/>
  <c r="B48" i="3" l="1"/>
  <c r="B22" i="2" s="1"/>
  <c r="A50" i="3"/>
  <c r="N50" i="3" s="1"/>
  <c r="W49" i="3"/>
  <c r="X49" i="3"/>
  <c r="Y49" i="3"/>
  <c r="AA49" i="3"/>
  <c r="Z49" i="3"/>
  <c r="V49" i="3"/>
  <c r="A23" i="2"/>
  <c r="I49" i="3"/>
  <c r="M49" i="3"/>
  <c r="T49" i="3"/>
  <c r="R49" i="3"/>
  <c r="K49" i="3"/>
  <c r="Q49" i="3"/>
  <c r="S49" i="3"/>
  <c r="E49" i="3"/>
  <c r="P49" i="3"/>
  <c r="H49" i="3"/>
  <c r="D49" i="3"/>
  <c r="G49" i="3"/>
  <c r="J49" i="3"/>
  <c r="U49" i="3"/>
  <c r="F49" i="3"/>
  <c r="L49" i="3"/>
  <c r="B49" i="3" l="1"/>
  <c r="B23" i="2" s="1"/>
  <c r="A51" i="3"/>
  <c r="N51" i="3" s="1"/>
  <c r="AA50" i="3"/>
  <c r="X50" i="3"/>
  <c r="W50" i="3"/>
  <c r="Z50" i="3"/>
  <c r="Y50" i="3"/>
  <c r="V50" i="3"/>
  <c r="A24" i="2"/>
  <c r="M50" i="3"/>
  <c r="E50" i="3"/>
  <c r="S50" i="3"/>
  <c r="R50" i="3"/>
  <c r="P50" i="3"/>
  <c r="I50" i="3"/>
  <c r="T50" i="3"/>
  <c r="D50" i="3"/>
  <c r="K50" i="3"/>
  <c r="H50" i="3"/>
  <c r="Q50" i="3"/>
  <c r="G50" i="3"/>
  <c r="F50" i="3"/>
  <c r="L50" i="3"/>
  <c r="U50" i="3"/>
  <c r="J50" i="3"/>
  <c r="B50" i="3" l="1"/>
  <c r="B24" i="2" s="1"/>
  <c r="A52" i="3"/>
  <c r="N52" i="3" s="1"/>
  <c r="X51" i="3"/>
  <c r="W51" i="3"/>
  <c r="Z51" i="3"/>
  <c r="Y51" i="3"/>
  <c r="V51" i="3"/>
  <c r="AA51" i="3"/>
  <c r="A25" i="2"/>
  <c r="D51" i="3"/>
  <c r="S51" i="3"/>
  <c r="E51" i="3"/>
  <c r="K51" i="3"/>
  <c r="M51" i="3"/>
  <c r="R51" i="3"/>
  <c r="P51" i="3"/>
  <c r="Q51" i="3"/>
  <c r="T51" i="3"/>
  <c r="H51" i="3"/>
  <c r="I51" i="3"/>
  <c r="G51" i="3"/>
  <c r="F51" i="3"/>
  <c r="U51" i="3"/>
  <c r="L51" i="3"/>
  <c r="J51" i="3"/>
  <c r="B51" i="3" l="1"/>
  <c r="B25" i="2" s="1"/>
  <c r="A53" i="3"/>
  <c r="N53" i="3" s="1"/>
  <c r="W52" i="3"/>
  <c r="X52" i="3"/>
  <c r="Z52" i="3"/>
  <c r="AA52" i="3"/>
  <c r="V52" i="3"/>
  <c r="Y52" i="3"/>
  <c r="A26" i="2"/>
  <c r="R52" i="3"/>
  <c r="S52" i="3"/>
  <c r="T52" i="3"/>
  <c r="E52" i="3"/>
  <c r="D52" i="3"/>
  <c r="K52" i="3"/>
  <c r="H52" i="3"/>
  <c r="P52" i="3"/>
  <c r="Q52" i="3"/>
  <c r="I52" i="3"/>
  <c r="M52" i="3"/>
  <c r="G52" i="3"/>
  <c r="J52" i="3"/>
  <c r="F52" i="3"/>
  <c r="L52" i="3"/>
  <c r="U52" i="3"/>
  <c r="B52" i="3" l="1"/>
  <c r="B26" i="2" s="1"/>
  <c r="A54" i="3"/>
  <c r="N54" i="3" s="1"/>
  <c r="Z53" i="3"/>
  <c r="AA53" i="3"/>
  <c r="X53" i="3"/>
  <c r="Y53" i="3"/>
  <c r="W53" i="3"/>
  <c r="V53" i="3"/>
  <c r="A27" i="2"/>
  <c r="D53" i="3"/>
  <c r="T53" i="3"/>
  <c r="M53" i="3"/>
  <c r="S53" i="3"/>
  <c r="R53" i="3"/>
  <c r="I53" i="3"/>
  <c r="H53" i="3"/>
  <c r="K53" i="3"/>
  <c r="Q53" i="3"/>
  <c r="E53" i="3"/>
  <c r="P53" i="3"/>
  <c r="G53" i="3"/>
  <c r="J53" i="3"/>
  <c r="F53" i="3"/>
  <c r="L53" i="3"/>
  <c r="U53" i="3"/>
  <c r="B53" i="3" l="1"/>
  <c r="B27" i="2" s="1"/>
  <c r="A55" i="3"/>
  <c r="N55" i="3" s="1"/>
  <c r="X54" i="3"/>
  <c r="W54" i="3"/>
  <c r="Z54" i="3"/>
  <c r="Y54" i="3"/>
  <c r="AA54" i="3"/>
  <c r="V54" i="3"/>
  <c r="A28" i="2"/>
  <c r="M54" i="3"/>
  <c r="E54" i="3"/>
  <c r="S54" i="3"/>
  <c r="D54" i="3"/>
  <c r="R54" i="3"/>
  <c r="H54" i="3"/>
  <c r="T54" i="3"/>
  <c r="Q54" i="3"/>
  <c r="P54" i="3"/>
  <c r="I54" i="3"/>
  <c r="K54" i="3"/>
  <c r="G54" i="3"/>
  <c r="J54" i="3"/>
  <c r="U54" i="3"/>
  <c r="L54" i="3"/>
  <c r="F54" i="3"/>
  <c r="B54" i="3" l="1"/>
  <c r="B28" i="2" s="1"/>
  <c r="A56" i="3"/>
  <c r="N56" i="3" s="1"/>
  <c r="X55" i="3"/>
  <c r="AA55" i="3"/>
  <c r="Y55" i="3"/>
  <c r="W55" i="3"/>
  <c r="Z55" i="3"/>
  <c r="V55" i="3"/>
  <c r="A29" i="2"/>
  <c r="S55" i="3"/>
  <c r="E55" i="3"/>
  <c r="K55" i="3"/>
  <c r="D55" i="3"/>
  <c r="I55" i="3"/>
  <c r="R55" i="3"/>
  <c r="M55" i="3"/>
  <c r="H55" i="3"/>
  <c r="Q55" i="3"/>
  <c r="P55" i="3"/>
  <c r="T55" i="3"/>
  <c r="G55" i="3"/>
  <c r="U55" i="3"/>
  <c r="L55" i="3"/>
  <c r="J55" i="3"/>
  <c r="F55" i="3"/>
  <c r="B55" i="3" l="1"/>
  <c r="B29" i="2" s="1"/>
  <c r="A57" i="3"/>
  <c r="N57" i="3" s="1"/>
  <c r="X56" i="3"/>
  <c r="Z56" i="3"/>
  <c r="W56" i="3"/>
  <c r="AA56" i="3"/>
  <c r="Y56" i="3"/>
  <c r="V56" i="3"/>
  <c r="A30" i="2"/>
  <c r="S56" i="3"/>
  <c r="H56" i="3"/>
  <c r="P56" i="3"/>
  <c r="T56" i="3"/>
  <c r="E56" i="3"/>
  <c r="Q56" i="3"/>
  <c r="M56" i="3"/>
  <c r="K56" i="3"/>
  <c r="R56" i="3"/>
  <c r="D56" i="3"/>
  <c r="I56" i="3"/>
  <c r="G56" i="3"/>
  <c r="F56" i="3"/>
  <c r="J56" i="3"/>
  <c r="U56" i="3"/>
  <c r="L56" i="3"/>
  <c r="B56" i="3" l="1"/>
  <c r="B30" i="2" s="1"/>
  <c r="A58" i="3"/>
  <c r="N58" i="3" s="1"/>
  <c r="X57" i="3"/>
  <c r="Y57" i="3"/>
  <c r="AA57" i="3"/>
  <c r="W57" i="3"/>
  <c r="Z57" i="3"/>
  <c r="V57" i="3"/>
  <c r="A31" i="2"/>
  <c r="I57" i="3"/>
  <c r="T57" i="3"/>
  <c r="S57" i="3"/>
  <c r="D57" i="3"/>
  <c r="M57" i="3"/>
  <c r="Q57" i="3"/>
  <c r="H57" i="3"/>
  <c r="P57" i="3"/>
  <c r="K57" i="3"/>
  <c r="R57" i="3"/>
  <c r="E57" i="3"/>
  <c r="G57" i="3"/>
  <c r="J57" i="3"/>
  <c r="L57" i="3"/>
  <c r="U57" i="3"/>
  <c r="F57" i="3"/>
  <c r="B57" i="3" l="1"/>
  <c r="B31" i="2" s="1"/>
  <c r="A59" i="3"/>
  <c r="N59" i="3" s="1"/>
  <c r="W58" i="3"/>
  <c r="X58" i="3"/>
  <c r="AA58" i="3"/>
  <c r="Y58" i="3"/>
  <c r="Z58" i="3"/>
  <c r="V58" i="3"/>
  <c r="A32" i="2"/>
  <c r="M58" i="3"/>
  <c r="S58" i="3"/>
  <c r="E58" i="3"/>
  <c r="K58" i="3"/>
  <c r="Q58" i="3"/>
  <c r="P58" i="3"/>
  <c r="I58" i="3"/>
  <c r="D58" i="3"/>
  <c r="H58" i="3"/>
  <c r="R58" i="3"/>
  <c r="T58" i="3"/>
  <c r="G58" i="3"/>
  <c r="F58" i="3"/>
  <c r="L58" i="3"/>
  <c r="U58" i="3"/>
  <c r="J58" i="3"/>
  <c r="B58" i="3" l="1"/>
  <c r="B32" i="2" s="1"/>
  <c r="A60" i="3"/>
  <c r="N60" i="3" s="1"/>
  <c r="W59" i="3"/>
  <c r="Z59" i="3"/>
  <c r="X59" i="3"/>
  <c r="AA59" i="3"/>
  <c r="Y59" i="3"/>
  <c r="V59" i="3"/>
  <c r="A33" i="2"/>
  <c r="D59" i="3"/>
  <c r="R59" i="3"/>
  <c r="I59" i="3"/>
  <c r="H59" i="3"/>
  <c r="P59" i="3"/>
  <c r="S59" i="3"/>
  <c r="T59" i="3"/>
  <c r="E59" i="3"/>
  <c r="K59" i="3"/>
  <c r="M59" i="3"/>
  <c r="Q59" i="3"/>
  <c r="G59" i="3"/>
  <c r="U59" i="3"/>
  <c r="L59" i="3"/>
  <c r="J59" i="3"/>
  <c r="F59" i="3"/>
  <c r="B59" i="3" l="1"/>
  <c r="B33" i="2" s="1"/>
  <c r="A61" i="3"/>
  <c r="N61" i="3" s="1"/>
  <c r="W60" i="3"/>
  <c r="Y60" i="3"/>
  <c r="Z60" i="3"/>
  <c r="X60" i="3"/>
  <c r="AA60" i="3"/>
  <c r="V60" i="3"/>
  <c r="A34" i="2"/>
  <c r="S60" i="3"/>
  <c r="T60" i="3"/>
  <c r="R60" i="3"/>
  <c r="P60" i="3"/>
  <c r="K60" i="3"/>
  <c r="D60" i="3"/>
  <c r="Q60" i="3"/>
  <c r="H60" i="3"/>
  <c r="E60" i="3"/>
  <c r="I60" i="3"/>
  <c r="M60" i="3"/>
  <c r="G60" i="3"/>
  <c r="F60" i="3"/>
  <c r="L60" i="3"/>
  <c r="J60" i="3"/>
  <c r="U60" i="3"/>
  <c r="B60" i="3" l="1"/>
  <c r="B34" i="2" s="1"/>
  <c r="A62" i="3"/>
  <c r="N62" i="3" s="1"/>
  <c r="Z61" i="3"/>
  <c r="X61" i="3"/>
  <c r="W61" i="3"/>
  <c r="Y61" i="3"/>
  <c r="AA61" i="3"/>
  <c r="V61" i="3"/>
  <c r="A35" i="2"/>
  <c r="D61" i="3"/>
  <c r="I61" i="3"/>
  <c r="M61" i="3"/>
  <c r="R61" i="3"/>
  <c r="S61" i="3"/>
  <c r="H61" i="3"/>
  <c r="T61" i="3"/>
  <c r="K61" i="3"/>
  <c r="Q61" i="3"/>
  <c r="P61" i="3"/>
  <c r="E61" i="3"/>
  <c r="G61" i="3"/>
  <c r="J61" i="3"/>
  <c r="U61" i="3"/>
  <c r="F61" i="3"/>
  <c r="L61" i="3"/>
  <c r="B61" i="3" l="1"/>
  <c r="B35" i="2" s="1"/>
  <c r="A63" i="3"/>
  <c r="N63" i="3" s="1"/>
  <c r="X62" i="3"/>
  <c r="W62" i="3"/>
  <c r="Y62" i="3"/>
  <c r="Z62" i="3"/>
  <c r="AA62" i="3"/>
  <c r="V62" i="3"/>
  <c r="A36" i="2"/>
  <c r="S62" i="3"/>
  <c r="E62" i="3"/>
  <c r="M62" i="3"/>
  <c r="Q62" i="3"/>
  <c r="I62" i="3"/>
  <c r="D62" i="3"/>
  <c r="H62" i="3"/>
  <c r="T62" i="3"/>
  <c r="P62" i="3"/>
  <c r="R62" i="3"/>
  <c r="K62" i="3"/>
  <c r="G62" i="3"/>
  <c r="F62" i="3"/>
  <c r="J62" i="3"/>
  <c r="L62" i="3"/>
  <c r="U62" i="3"/>
  <c r="B62" i="3" l="1"/>
  <c r="B36" i="2" s="1"/>
  <c r="A64" i="3"/>
  <c r="N64" i="3" s="1"/>
  <c r="X63" i="3"/>
  <c r="AA63" i="3"/>
  <c r="W63" i="3"/>
  <c r="Z63" i="3"/>
  <c r="Y63" i="3"/>
  <c r="V63" i="3"/>
  <c r="A37" i="2"/>
  <c r="K63" i="3"/>
  <c r="D63" i="3"/>
  <c r="S63" i="3"/>
  <c r="M63" i="3"/>
  <c r="E63" i="3"/>
  <c r="I63" i="3"/>
  <c r="T63" i="3"/>
  <c r="R63" i="3"/>
  <c r="H63" i="3"/>
  <c r="Q63" i="3"/>
  <c r="P63" i="3"/>
  <c r="G63" i="3"/>
  <c r="U63" i="3"/>
  <c r="F63" i="3"/>
  <c r="L63" i="3"/>
  <c r="J63" i="3"/>
  <c r="B63" i="3" l="1"/>
  <c r="B37" i="2" s="1"/>
  <c r="A65" i="3"/>
  <c r="N65" i="3" s="1"/>
  <c r="X64" i="3"/>
  <c r="Z64" i="3"/>
  <c r="AA64" i="3"/>
  <c r="Y64" i="3"/>
  <c r="W64" i="3"/>
  <c r="V64" i="3"/>
  <c r="A38" i="2"/>
  <c r="S64" i="3"/>
  <c r="H64" i="3"/>
  <c r="T64" i="3"/>
  <c r="Q64" i="3"/>
  <c r="R64" i="3"/>
  <c r="K64" i="3"/>
  <c r="I64" i="3"/>
  <c r="D64" i="3"/>
  <c r="E64" i="3"/>
  <c r="M64" i="3"/>
  <c r="P64" i="3"/>
  <c r="G64" i="3"/>
  <c r="J64" i="3"/>
  <c r="F64" i="3"/>
  <c r="U64" i="3"/>
  <c r="L64" i="3"/>
  <c r="B64" i="3" l="1"/>
  <c r="B38" i="2" s="1"/>
  <c r="A66" i="3"/>
  <c r="N66" i="3" s="1"/>
  <c r="X65" i="3"/>
  <c r="Y65" i="3"/>
  <c r="W65" i="3"/>
  <c r="Z65" i="3"/>
  <c r="AA65" i="3"/>
  <c r="V65" i="3"/>
  <c r="A39" i="2"/>
  <c r="D65" i="3"/>
  <c r="T65" i="3"/>
  <c r="S65" i="3"/>
  <c r="I65" i="3"/>
  <c r="R65" i="3"/>
  <c r="P65" i="3"/>
  <c r="K65" i="3"/>
  <c r="M65" i="3"/>
  <c r="E65" i="3"/>
  <c r="H65" i="3"/>
  <c r="Q65" i="3"/>
  <c r="G65" i="3"/>
  <c r="U65" i="3"/>
  <c r="L65" i="3"/>
  <c r="J65" i="3"/>
  <c r="F65" i="3"/>
  <c r="B65" i="3" l="1"/>
  <c r="B39" i="2" s="1"/>
  <c r="A67" i="3"/>
  <c r="N67" i="3" s="1"/>
  <c r="W66" i="3"/>
  <c r="Y66" i="3"/>
  <c r="AA66" i="3"/>
  <c r="Z66" i="3"/>
  <c r="X66" i="3"/>
  <c r="V66" i="3"/>
  <c r="A40" i="2"/>
  <c r="M66" i="3"/>
  <c r="T66" i="3"/>
  <c r="R66" i="3"/>
  <c r="I66" i="3"/>
  <c r="D66" i="3"/>
  <c r="P66" i="3"/>
  <c r="H66" i="3"/>
  <c r="E66" i="3"/>
  <c r="Q66" i="3"/>
  <c r="K66" i="3"/>
  <c r="S66" i="3"/>
  <c r="G66" i="3"/>
  <c r="F66" i="3"/>
  <c r="L66" i="3"/>
  <c r="U66" i="3"/>
  <c r="J66" i="3"/>
  <c r="B66" i="3" l="1"/>
  <c r="B40" i="2" s="1"/>
  <c r="A68" i="3"/>
  <c r="N68" i="3" s="1"/>
  <c r="X67" i="3"/>
  <c r="W67" i="3"/>
  <c r="Z67" i="3"/>
  <c r="Y67" i="3"/>
  <c r="AA67" i="3"/>
  <c r="V67" i="3"/>
  <c r="A41" i="2"/>
  <c r="S67" i="3"/>
  <c r="E67" i="3"/>
  <c r="R67" i="3"/>
  <c r="H67" i="3"/>
  <c r="M67" i="3"/>
  <c r="T67" i="3"/>
  <c r="Q67" i="3"/>
  <c r="I67" i="3"/>
  <c r="K67" i="3"/>
  <c r="D67" i="3"/>
  <c r="P67" i="3"/>
  <c r="G67" i="3"/>
  <c r="L67" i="3"/>
  <c r="J67" i="3"/>
  <c r="F67" i="3"/>
  <c r="U67" i="3"/>
  <c r="B67" i="3" l="1"/>
  <c r="B41" i="2" s="1"/>
  <c r="A69" i="3"/>
  <c r="N69" i="3" s="1"/>
  <c r="W68" i="3"/>
  <c r="X68" i="3"/>
  <c r="AA68" i="3"/>
  <c r="Y68" i="3"/>
  <c r="Z68" i="3"/>
  <c r="V68" i="3"/>
  <c r="A42" i="2"/>
  <c r="D68" i="3"/>
  <c r="T68" i="3"/>
  <c r="S68" i="3"/>
  <c r="Q68" i="3"/>
  <c r="E68" i="3"/>
  <c r="H68" i="3"/>
  <c r="P68" i="3"/>
  <c r="R68" i="3"/>
  <c r="K68" i="3"/>
  <c r="M68" i="3"/>
  <c r="I68" i="3"/>
  <c r="G68" i="3"/>
  <c r="J68" i="3"/>
  <c r="U68" i="3"/>
  <c r="L68" i="3"/>
  <c r="F68" i="3"/>
  <c r="B68" i="3" l="1"/>
  <c r="B42" i="2" s="1"/>
  <c r="A70" i="3"/>
  <c r="N70" i="3" s="1"/>
  <c r="W69" i="3"/>
  <c r="Z69" i="3"/>
  <c r="AA69" i="3"/>
  <c r="X69" i="3"/>
  <c r="Y69" i="3"/>
  <c r="V69" i="3"/>
  <c r="A43" i="2"/>
  <c r="I69" i="3"/>
  <c r="P69" i="3"/>
  <c r="S69" i="3"/>
  <c r="M69" i="3"/>
  <c r="D69" i="3"/>
  <c r="Q69" i="3"/>
  <c r="R69" i="3"/>
  <c r="T69" i="3"/>
  <c r="H69" i="3"/>
  <c r="E69" i="3"/>
  <c r="K69" i="3"/>
  <c r="G69" i="3"/>
  <c r="J69" i="3"/>
  <c r="U69" i="3"/>
  <c r="L69" i="3"/>
  <c r="F69" i="3"/>
  <c r="B69" i="3" l="1"/>
  <c r="B43" i="2" s="1"/>
  <c r="A71" i="3"/>
  <c r="N71" i="3" s="1"/>
  <c r="X70" i="3"/>
  <c r="Y70" i="3"/>
  <c r="W70" i="3"/>
  <c r="Z70" i="3"/>
  <c r="AA70" i="3"/>
  <c r="V70" i="3"/>
  <c r="A44" i="2"/>
  <c r="R70" i="3"/>
  <c r="E70" i="3"/>
  <c r="P70" i="3"/>
  <c r="K70" i="3"/>
  <c r="M70" i="3"/>
  <c r="S70" i="3"/>
  <c r="T70" i="3"/>
  <c r="H70" i="3"/>
  <c r="D70" i="3"/>
  <c r="I70" i="3"/>
  <c r="Q70" i="3"/>
  <c r="G70" i="3"/>
  <c r="U70" i="3"/>
  <c r="F70" i="3"/>
  <c r="J70" i="3"/>
  <c r="L70" i="3"/>
  <c r="B70" i="3" l="1"/>
  <c r="B44" i="2" s="1"/>
  <c r="A72" i="3"/>
  <c r="N72" i="3" s="1"/>
  <c r="X71" i="3"/>
  <c r="AA71" i="3"/>
  <c r="Y71" i="3"/>
  <c r="Z71" i="3"/>
  <c r="W71" i="3"/>
  <c r="V71" i="3"/>
  <c r="A45" i="2"/>
  <c r="S71" i="3"/>
  <c r="E71" i="3"/>
  <c r="K71" i="3"/>
  <c r="I71" i="3"/>
  <c r="R71" i="3"/>
  <c r="H71" i="3"/>
  <c r="Q71" i="3"/>
  <c r="T71" i="3"/>
  <c r="M71" i="3"/>
  <c r="P71" i="3"/>
  <c r="D71" i="3"/>
  <c r="G71" i="3"/>
  <c r="J71" i="3"/>
  <c r="F71" i="3"/>
  <c r="L71" i="3"/>
  <c r="U71" i="3"/>
  <c r="A73" i="3" l="1"/>
  <c r="N73" i="3" s="1"/>
  <c r="X72" i="3"/>
  <c r="Z72" i="3"/>
  <c r="W72" i="3"/>
  <c r="Y72" i="3"/>
  <c r="AA72" i="3"/>
  <c r="V72" i="3"/>
  <c r="A46" i="2"/>
  <c r="D72" i="3"/>
  <c r="S72" i="3"/>
  <c r="Q72" i="3"/>
  <c r="E72" i="3"/>
  <c r="H72" i="3"/>
  <c r="R72" i="3"/>
  <c r="T72" i="3"/>
  <c r="M72" i="3"/>
  <c r="I72" i="3"/>
  <c r="P72" i="3"/>
  <c r="K72" i="3"/>
  <c r="G72" i="3"/>
  <c r="J72" i="3"/>
  <c r="F72" i="3"/>
  <c r="U72" i="3"/>
  <c r="L72" i="3"/>
  <c r="B71" i="3"/>
  <c r="B45" i="2" s="1"/>
  <c r="B72" i="3" l="1"/>
  <c r="B46" i="2" s="1"/>
  <c r="A74" i="3"/>
  <c r="N74" i="3" s="1"/>
  <c r="X73" i="3"/>
  <c r="Y73" i="3"/>
  <c r="AA73" i="3"/>
  <c r="W73" i="3"/>
  <c r="Z73" i="3"/>
  <c r="V73" i="3"/>
  <c r="A47" i="2"/>
  <c r="K73" i="3"/>
  <c r="D73" i="3"/>
  <c r="R73" i="3"/>
  <c r="M73" i="3"/>
  <c r="I73" i="3"/>
  <c r="P73" i="3"/>
  <c r="Q73" i="3"/>
  <c r="S73" i="3"/>
  <c r="T73" i="3"/>
  <c r="H73" i="3"/>
  <c r="E73" i="3"/>
  <c r="G73" i="3"/>
  <c r="L73" i="3"/>
  <c r="F73" i="3"/>
  <c r="U73" i="3"/>
  <c r="J73" i="3"/>
  <c r="B73" i="3" l="1"/>
  <c r="B47" i="2" s="1"/>
  <c r="A75" i="3"/>
  <c r="N75" i="3" s="1"/>
  <c r="W74" i="3"/>
  <c r="X74" i="3"/>
  <c r="AA74" i="3"/>
  <c r="Z74" i="3"/>
  <c r="Y74" i="3"/>
  <c r="V74" i="3"/>
  <c r="A48" i="2"/>
  <c r="M74" i="3"/>
  <c r="P74" i="3"/>
  <c r="S74" i="3"/>
  <c r="K74" i="3"/>
  <c r="T74" i="3"/>
  <c r="H74" i="3"/>
  <c r="I74" i="3"/>
  <c r="E74" i="3"/>
  <c r="D74" i="3"/>
  <c r="Q74" i="3"/>
  <c r="R74" i="3"/>
  <c r="G74" i="3"/>
  <c r="F74" i="3"/>
  <c r="J74" i="3"/>
  <c r="L74" i="3"/>
  <c r="U74" i="3"/>
  <c r="B74" i="3" l="1"/>
  <c r="B48" i="2" s="1"/>
  <c r="A76" i="3"/>
  <c r="N76" i="3" s="1"/>
  <c r="W75" i="3"/>
  <c r="Z75" i="3"/>
  <c r="X75" i="3"/>
  <c r="Y75" i="3"/>
  <c r="AA75" i="3"/>
  <c r="V75" i="3"/>
  <c r="A49" i="2"/>
  <c r="Q75" i="3"/>
  <c r="T75" i="3"/>
  <c r="E75" i="3"/>
  <c r="P75" i="3"/>
  <c r="I75" i="3"/>
  <c r="S75" i="3"/>
  <c r="H75" i="3"/>
  <c r="K75" i="3"/>
  <c r="D75" i="3"/>
  <c r="R75" i="3"/>
  <c r="M75" i="3"/>
  <c r="G75" i="3"/>
  <c r="F75" i="3"/>
  <c r="L75" i="3"/>
  <c r="J75" i="3"/>
  <c r="U75" i="3"/>
  <c r="B75" i="3" l="1"/>
  <c r="B49" i="2" s="1"/>
  <c r="A77" i="3"/>
  <c r="N77" i="3" s="1"/>
  <c r="W76" i="3"/>
  <c r="Z76" i="3"/>
  <c r="X76" i="3"/>
  <c r="AA76" i="3"/>
  <c r="Y76" i="3"/>
  <c r="V76" i="3"/>
  <c r="A50" i="2"/>
  <c r="R76" i="3"/>
  <c r="K76" i="3"/>
  <c r="S76" i="3"/>
  <c r="D76" i="3"/>
  <c r="T76" i="3"/>
  <c r="H76" i="3"/>
  <c r="E76" i="3"/>
  <c r="I76" i="3"/>
  <c r="M76" i="3"/>
  <c r="Q76" i="3"/>
  <c r="P76" i="3"/>
  <c r="G76" i="3"/>
  <c r="J76" i="3"/>
  <c r="F76" i="3"/>
  <c r="U76" i="3"/>
  <c r="L76" i="3"/>
  <c r="B76" i="3" l="1"/>
  <c r="B50" i="2" s="1"/>
  <c r="A78" i="3"/>
  <c r="N78" i="3" s="1"/>
  <c r="Z77" i="3"/>
  <c r="X77" i="3"/>
  <c r="W77" i="3"/>
  <c r="Y77" i="3"/>
  <c r="AA77" i="3"/>
  <c r="V77" i="3"/>
  <c r="A51" i="2"/>
  <c r="I77" i="3"/>
  <c r="P77" i="3"/>
  <c r="M77" i="3"/>
  <c r="S77" i="3"/>
  <c r="K77" i="3"/>
  <c r="Q77" i="3"/>
  <c r="H77" i="3"/>
  <c r="R77" i="3"/>
  <c r="E77" i="3"/>
  <c r="D77" i="3"/>
  <c r="T77" i="3"/>
  <c r="G77" i="3"/>
  <c r="F77" i="3"/>
  <c r="L77" i="3"/>
  <c r="U77" i="3"/>
  <c r="J77" i="3"/>
  <c r="B77" i="3" l="1"/>
  <c r="B51" i="2" s="1"/>
  <c r="A79" i="3"/>
  <c r="N79" i="3" s="1"/>
  <c r="X78" i="3"/>
  <c r="W78" i="3"/>
  <c r="Y78" i="3"/>
  <c r="Z78" i="3"/>
  <c r="AA78" i="3"/>
  <c r="V78" i="3"/>
  <c r="A52" i="2"/>
  <c r="S78" i="3"/>
  <c r="E78" i="3"/>
  <c r="D78" i="3"/>
  <c r="M78" i="3"/>
  <c r="K78" i="3"/>
  <c r="T78" i="3"/>
  <c r="I78" i="3"/>
  <c r="P78" i="3"/>
  <c r="Q78" i="3"/>
  <c r="R78" i="3"/>
  <c r="H78" i="3"/>
  <c r="G78" i="3"/>
  <c r="U78" i="3"/>
  <c r="J78" i="3"/>
  <c r="F78" i="3"/>
  <c r="L78" i="3"/>
  <c r="B78" i="3" l="1"/>
  <c r="B52" i="2" s="1"/>
  <c r="A80" i="3"/>
  <c r="N80" i="3" s="1"/>
  <c r="W79" i="3"/>
  <c r="X79" i="3"/>
  <c r="AA79" i="3"/>
  <c r="Z79" i="3"/>
  <c r="Y79" i="3"/>
  <c r="V79" i="3"/>
  <c r="A53" i="2"/>
  <c r="R79" i="3"/>
  <c r="S79" i="3"/>
  <c r="E79" i="3"/>
  <c r="H79" i="3"/>
  <c r="M79" i="3"/>
  <c r="Q79" i="3"/>
  <c r="P79" i="3"/>
  <c r="I79" i="3"/>
  <c r="K79" i="3"/>
  <c r="T79" i="3"/>
  <c r="D79" i="3"/>
  <c r="G79" i="3"/>
  <c r="J79" i="3"/>
  <c r="F79" i="3"/>
  <c r="U79" i="3"/>
  <c r="L79" i="3"/>
  <c r="B79" i="3" l="1"/>
  <c r="B53" i="2" s="1"/>
  <c r="A81" i="3"/>
  <c r="N81" i="3" s="1"/>
  <c r="X80" i="3"/>
  <c r="Z80" i="3"/>
  <c r="Y80" i="3"/>
  <c r="W80" i="3"/>
  <c r="AA80" i="3"/>
  <c r="V80" i="3"/>
  <c r="A54" i="2"/>
  <c r="D80" i="3"/>
  <c r="R80" i="3"/>
  <c r="T80" i="3"/>
  <c r="P80" i="3"/>
  <c r="Q80" i="3"/>
  <c r="H80" i="3"/>
  <c r="E80" i="3"/>
  <c r="S80" i="3"/>
  <c r="I80" i="3"/>
  <c r="K80" i="3"/>
  <c r="M80" i="3"/>
  <c r="G80" i="3"/>
  <c r="J80" i="3"/>
  <c r="L80" i="3"/>
  <c r="U80" i="3"/>
  <c r="F80" i="3"/>
  <c r="B80" i="3" l="1"/>
  <c r="B54" i="2" s="1"/>
  <c r="A82" i="3"/>
  <c r="N82" i="3" s="1"/>
  <c r="X81" i="3"/>
  <c r="Y81" i="3"/>
  <c r="W81" i="3"/>
  <c r="Z81" i="3"/>
  <c r="AA81" i="3"/>
  <c r="V81" i="3"/>
  <c r="A55" i="2"/>
  <c r="D81" i="3"/>
  <c r="S81" i="3"/>
  <c r="M81" i="3"/>
  <c r="P81" i="3"/>
  <c r="I81" i="3"/>
  <c r="T81" i="3"/>
  <c r="R81" i="3"/>
  <c r="H81" i="3"/>
  <c r="Q81" i="3"/>
  <c r="E81" i="3"/>
  <c r="K81" i="3"/>
  <c r="G81" i="3"/>
  <c r="U81" i="3"/>
  <c r="J81" i="3"/>
  <c r="F81" i="3"/>
  <c r="L81" i="3"/>
  <c r="B81" i="3" l="1"/>
  <c r="B55" i="2" s="1"/>
  <c r="A83" i="3"/>
  <c r="N83" i="3" s="1"/>
  <c r="W82" i="3"/>
  <c r="AA82" i="3"/>
  <c r="X82" i="3"/>
  <c r="Y82" i="3"/>
  <c r="Z82" i="3"/>
  <c r="V82" i="3"/>
  <c r="A56" i="2"/>
  <c r="M82" i="3"/>
  <c r="E82" i="3"/>
  <c r="T82" i="3"/>
  <c r="D82" i="3"/>
  <c r="H82" i="3"/>
  <c r="S82" i="3"/>
  <c r="P82" i="3"/>
  <c r="K82" i="3"/>
  <c r="R82" i="3"/>
  <c r="I82" i="3"/>
  <c r="Q82" i="3"/>
  <c r="G82" i="3"/>
  <c r="F82" i="3"/>
  <c r="J82" i="3"/>
  <c r="L82" i="3"/>
  <c r="U82" i="3"/>
  <c r="B82" i="3" l="1"/>
  <c r="B56" i="2" s="1"/>
  <c r="A84" i="3"/>
  <c r="N84" i="3" s="1"/>
  <c r="X83" i="3"/>
  <c r="Z83" i="3"/>
  <c r="W83" i="3"/>
  <c r="Y83" i="3"/>
  <c r="AA83" i="3"/>
  <c r="V83" i="3"/>
  <c r="A57" i="2"/>
  <c r="T83" i="3"/>
  <c r="R83" i="3"/>
  <c r="P83" i="3"/>
  <c r="S83" i="3"/>
  <c r="E83" i="3"/>
  <c r="K83" i="3"/>
  <c r="M83" i="3"/>
  <c r="Q83" i="3"/>
  <c r="D83" i="3"/>
  <c r="H83" i="3"/>
  <c r="I83" i="3"/>
  <c r="G83" i="3"/>
  <c r="L83" i="3"/>
  <c r="F83" i="3"/>
  <c r="J83" i="3"/>
  <c r="U83" i="3"/>
  <c r="B83" i="3" l="1"/>
  <c r="B57" i="2" s="1"/>
  <c r="A85" i="3"/>
  <c r="N85" i="3" s="1"/>
  <c r="W84" i="3"/>
  <c r="X84" i="3"/>
  <c r="Z84" i="3"/>
  <c r="AA84" i="3"/>
  <c r="Y84" i="3"/>
  <c r="V84" i="3"/>
  <c r="A58" i="2"/>
  <c r="R84" i="3"/>
  <c r="D84" i="3"/>
  <c r="S84" i="3"/>
  <c r="E84" i="3"/>
  <c r="H84" i="3"/>
  <c r="Q84" i="3"/>
  <c r="K84" i="3"/>
  <c r="T84" i="3"/>
  <c r="M84" i="3"/>
  <c r="P84" i="3"/>
  <c r="I84" i="3"/>
  <c r="G84" i="3"/>
  <c r="J84" i="3"/>
  <c r="U84" i="3"/>
  <c r="F84" i="3"/>
  <c r="L84" i="3"/>
  <c r="B84" i="3" l="1"/>
  <c r="B58" i="2" s="1"/>
  <c r="A86" i="3"/>
  <c r="N86" i="3" s="1"/>
  <c r="W85" i="3"/>
  <c r="Z85" i="3"/>
  <c r="X85" i="3"/>
  <c r="Y85" i="3"/>
  <c r="AA85" i="3"/>
  <c r="V85" i="3"/>
  <c r="A59" i="2"/>
  <c r="D85" i="3"/>
  <c r="I85" i="3"/>
  <c r="S85" i="3"/>
  <c r="Q85" i="3"/>
  <c r="K85" i="3"/>
  <c r="M85" i="3"/>
  <c r="P85" i="3"/>
  <c r="R85" i="3"/>
  <c r="E85" i="3"/>
  <c r="H85" i="3"/>
  <c r="T85" i="3"/>
  <c r="G85" i="3"/>
  <c r="F85" i="3"/>
  <c r="L85" i="3"/>
  <c r="U85" i="3"/>
  <c r="J85" i="3"/>
  <c r="B85" i="3" l="1"/>
  <c r="B59" i="2" s="1"/>
  <c r="A87" i="3"/>
  <c r="N87" i="3" s="1"/>
  <c r="X86" i="3"/>
  <c r="Z86" i="3"/>
  <c r="W86" i="3"/>
  <c r="Y86" i="3"/>
  <c r="AA86" i="3"/>
  <c r="V86" i="3"/>
  <c r="A60" i="2"/>
  <c r="M86" i="3"/>
  <c r="S86" i="3"/>
  <c r="I86" i="3"/>
  <c r="P86" i="3"/>
  <c r="E86" i="3"/>
  <c r="D86" i="3"/>
  <c r="R86" i="3"/>
  <c r="Q86" i="3"/>
  <c r="K86" i="3"/>
  <c r="H86" i="3"/>
  <c r="T86" i="3"/>
  <c r="G86" i="3"/>
  <c r="F86" i="3"/>
  <c r="L86" i="3"/>
  <c r="U86" i="3"/>
  <c r="J86" i="3"/>
  <c r="B86" i="3" l="1"/>
  <c r="B60" i="2" s="1"/>
  <c r="A88" i="3"/>
  <c r="N88" i="3" s="1"/>
  <c r="X87" i="3"/>
  <c r="W87" i="3"/>
  <c r="Y87" i="3"/>
  <c r="AA87" i="3"/>
  <c r="Z87" i="3"/>
  <c r="V87" i="3"/>
  <c r="A61" i="2"/>
  <c r="R87" i="3"/>
  <c r="S87" i="3"/>
  <c r="E87" i="3"/>
  <c r="K87" i="3"/>
  <c r="T87" i="3"/>
  <c r="I87" i="3"/>
  <c r="P87" i="3"/>
  <c r="Q87" i="3"/>
  <c r="H87" i="3"/>
  <c r="M87" i="3"/>
  <c r="D87" i="3"/>
  <c r="G87" i="3"/>
  <c r="J87" i="3"/>
  <c r="L87" i="3"/>
  <c r="U87" i="3"/>
  <c r="F87" i="3"/>
  <c r="B87" i="3" l="1"/>
  <c r="B61" i="2" s="1"/>
  <c r="A89" i="3"/>
  <c r="N89" i="3" s="1"/>
  <c r="X88" i="3"/>
  <c r="Z88" i="3"/>
  <c r="W88" i="3"/>
  <c r="AA88" i="3"/>
  <c r="Y88" i="3"/>
  <c r="V88" i="3"/>
  <c r="A62" i="2"/>
  <c r="D88" i="3"/>
  <c r="S88" i="3"/>
  <c r="R88" i="3"/>
  <c r="P88" i="3"/>
  <c r="E88" i="3"/>
  <c r="H88" i="3"/>
  <c r="M88" i="3"/>
  <c r="T88" i="3"/>
  <c r="K88" i="3"/>
  <c r="Q88" i="3"/>
  <c r="I88" i="3"/>
  <c r="G88" i="3"/>
  <c r="J88" i="3"/>
  <c r="L88" i="3"/>
  <c r="U88" i="3"/>
  <c r="F88" i="3"/>
  <c r="B88" i="3" l="1"/>
  <c r="B62" i="2" s="1"/>
  <c r="A90" i="3"/>
  <c r="N90" i="3" s="1"/>
  <c r="X89" i="3"/>
  <c r="Y89" i="3"/>
  <c r="AA89" i="3"/>
  <c r="Z89" i="3"/>
  <c r="W89" i="3"/>
  <c r="V89" i="3"/>
  <c r="A63" i="2"/>
  <c r="D89" i="3"/>
  <c r="S89" i="3"/>
  <c r="I89" i="3"/>
  <c r="P89" i="3"/>
  <c r="H89" i="3"/>
  <c r="M89" i="3"/>
  <c r="T89" i="3"/>
  <c r="Q89" i="3"/>
  <c r="K89" i="3"/>
  <c r="R89" i="3"/>
  <c r="E89" i="3"/>
  <c r="G89" i="3"/>
  <c r="L89" i="3"/>
  <c r="U89" i="3"/>
  <c r="F89" i="3"/>
  <c r="J89" i="3"/>
  <c r="B89" i="3" l="1"/>
  <c r="B63" i="2" s="1"/>
  <c r="A91" i="3"/>
  <c r="N91" i="3" s="1"/>
  <c r="W90" i="3"/>
  <c r="X90" i="3"/>
  <c r="AA90" i="3"/>
  <c r="Y90" i="3"/>
  <c r="Z90" i="3"/>
  <c r="V90" i="3"/>
  <c r="A64" i="2"/>
  <c r="M90" i="3"/>
  <c r="S90" i="3"/>
  <c r="E90" i="3"/>
  <c r="I90" i="3"/>
  <c r="H90" i="3"/>
  <c r="Q90" i="3"/>
  <c r="D90" i="3"/>
  <c r="R90" i="3"/>
  <c r="T90" i="3"/>
  <c r="K90" i="3"/>
  <c r="P90" i="3"/>
  <c r="G90" i="3"/>
  <c r="F90" i="3"/>
  <c r="L90" i="3"/>
  <c r="U90" i="3"/>
  <c r="J90" i="3"/>
  <c r="B90" i="3" l="1"/>
  <c r="B64" i="2" s="1"/>
  <c r="A92" i="3"/>
  <c r="N92" i="3" s="1"/>
  <c r="W91" i="3"/>
  <c r="AA91" i="3"/>
  <c r="Z91" i="3"/>
  <c r="X91" i="3"/>
  <c r="Y91" i="3"/>
  <c r="V91" i="3"/>
  <c r="A65" i="2"/>
  <c r="P91" i="3"/>
  <c r="K91" i="3"/>
  <c r="T91" i="3"/>
  <c r="R91" i="3"/>
  <c r="S91" i="3"/>
  <c r="H91" i="3"/>
  <c r="I91" i="3"/>
  <c r="B91" i="3" s="1"/>
  <c r="B65" i="2" s="1"/>
  <c r="M91" i="3"/>
  <c r="E91" i="3"/>
  <c r="Q91" i="3"/>
  <c r="D91" i="3"/>
  <c r="G91" i="3"/>
  <c r="U91" i="3"/>
  <c r="J91" i="3"/>
  <c r="L91" i="3"/>
  <c r="F91" i="3"/>
  <c r="A93" i="3" l="1"/>
  <c r="N93" i="3" s="1"/>
  <c r="W92" i="3"/>
  <c r="Y92" i="3"/>
  <c r="Z92" i="3"/>
  <c r="X92" i="3"/>
  <c r="AA92" i="3"/>
  <c r="V92" i="3"/>
  <c r="A66" i="2"/>
  <c r="R92" i="3"/>
  <c r="S92" i="3"/>
  <c r="Q92" i="3"/>
  <c r="K92" i="3"/>
  <c r="H92" i="3"/>
  <c r="T92" i="3"/>
  <c r="D92" i="3"/>
  <c r="E92" i="3"/>
  <c r="I92" i="3"/>
  <c r="M92" i="3"/>
  <c r="P92" i="3"/>
  <c r="G92" i="3"/>
  <c r="J92" i="3"/>
  <c r="U92" i="3"/>
  <c r="F92" i="3"/>
  <c r="L92" i="3"/>
  <c r="B92" i="3" l="1"/>
  <c r="B66" i="2" s="1"/>
  <c r="A94" i="3"/>
  <c r="N94" i="3" s="1"/>
  <c r="Z93" i="3"/>
  <c r="X93" i="3"/>
  <c r="W93" i="3"/>
  <c r="Y93" i="3"/>
  <c r="AA93" i="3"/>
  <c r="V93" i="3"/>
  <c r="A67" i="2"/>
  <c r="I93" i="3"/>
  <c r="D93" i="3"/>
  <c r="M93" i="3"/>
  <c r="R93" i="3"/>
  <c r="S93" i="3"/>
  <c r="P93" i="3"/>
  <c r="Q93" i="3"/>
  <c r="K93" i="3"/>
  <c r="H93" i="3"/>
  <c r="E93" i="3"/>
  <c r="T93" i="3"/>
  <c r="G93" i="3"/>
  <c r="L93" i="3"/>
  <c r="U93" i="3"/>
  <c r="J93" i="3"/>
  <c r="F93" i="3"/>
  <c r="B93" i="3" l="1"/>
  <c r="B67" i="2" s="1"/>
  <c r="A95" i="3"/>
  <c r="N95" i="3" s="1"/>
  <c r="X94" i="3"/>
  <c r="W94" i="3"/>
  <c r="Z94" i="3"/>
  <c r="Y94" i="3"/>
  <c r="AA94" i="3"/>
  <c r="V94" i="3"/>
  <c r="A68" i="2"/>
  <c r="S94" i="3"/>
  <c r="M94" i="3"/>
  <c r="D94" i="3"/>
  <c r="E94" i="3"/>
  <c r="I94" i="3"/>
  <c r="T94" i="3"/>
  <c r="P94" i="3"/>
  <c r="H94" i="3"/>
  <c r="Q94" i="3"/>
  <c r="K94" i="3"/>
  <c r="R94" i="3"/>
  <c r="G94" i="3"/>
  <c r="F94" i="3"/>
  <c r="U94" i="3"/>
  <c r="L94" i="3"/>
  <c r="J94" i="3"/>
  <c r="B94" i="3" l="1"/>
  <c r="B68" i="2" s="1"/>
  <c r="A96" i="3"/>
  <c r="N96" i="3" s="1"/>
  <c r="X95" i="3"/>
  <c r="W95" i="3"/>
  <c r="AA95" i="3"/>
  <c r="Z95" i="3"/>
  <c r="Y95" i="3"/>
  <c r="V95" i="3"/>
  <c r="A69" i="2"/>
  <c r="K95" i="3"/>
  <c r="S95" i="3"/>
  <c r="E95" i="3"/>
  <c r="P95" i="3"/>
  <c r="H95" i="3"/>
  <c r="M95" i="3"/>
  <c r="I95" i="3"/>
  <c r="Q95" i="3"/>
  <c r="R95" i="3"/>
  <c r="D95" i="3"/>
  <c r="T95" i="3"/>
  <c r="G95" i="3"/>
  <c r="L95" i="3"/>
  <c r="F95" i="3"/>
  <c r="J95" i="3"/>
  <c r="U95" i="3"/>
  <c r="B95" i="3" l="1"/>
  <c r="B69" i="2" s="1"/>
  <c r="A97" i="3"/>
  <c r="N97" i="3" s="1"/>
  <c r="X96" i="3"/>
  <c r="Z96" i="3"/>
  <c r="AA96" i="3"/>
  <c r="W96" i="3"/>
  <c r="Y96" i="3"/>
  <c r="V96" i="3"/>
  <c r="A70" i="2"/>
  <c r="D96" i="3"/>
  <c r="R96" i="3"/>
  <c r="K96" i="3"/>
  <c r="T96" i="3"/>
  <c r="Q96" i="3"/>
  <c r="S96" i="3"/>
  <c r="H96" i="3"/>
  <c r="P96" i="3"/>
  <c r="E96" i="3"/>
  <c r="I96" i="3"/>
  <c r="M96" i="3"/>
  <c r="G96" i="3"/>
  <c r="J96" i="3"/>
  <c r="L96" i="3"/>
  <c r="F96" i="3"/>
  <c r="U96" i="3"/>
  <c r="B96" i="3" l="1"/>
  <c r="B70" i="2" s="1"/>
  <c r="A98" i="3"/>
  <c r="N98" i="3" s="1"/>
  <c r="X97" i="3"/>
  <c r="W97" i="3"/>
  <c r="Y97" i="3"/>
  <c r="Z97" i="3"/>
  <c r="AA97" i="3"/>
  <c r="V97" i="3"/>
  <c r="A71" i="2"/>
  <c r="D97" i="3"/>
  <c r="H97" i="3"/>
  <c r="P97" i="3"/>
  <c r="M97" i="3"/>
  <c r="I97" i="3"/>
  <c r="S97" i="3"/>
  <c r="R97" i="3"/>
  <c r="T97" i="3"/>
  <c r="E97" i="3"/>
  <c r="Q97" i="3"/>
  <c r="K97" i="3"/>
  <c r="G97" i="3"/>
  <c r="U97" i="3"/>
  <c r="F97" i="3"/>
  <c r="J97" i="3"/>
  <c r="L97" i="3"/>
  <c r="B97" i="3" l="1"/>
  <c r="B71" i="2" s="1"/>
  <c r="A99" i="3"/>
  <c r="N99" i="3" s="1"/>
  <c r="W98" i="3"/>
  <c r="Z98" i="3"/>
  <c r="Y98" i="3"/>
  <c r="AA98" i="3"/>
  <c r="X98" i="3"/>
  <c r="V98" i="3"/>
  <c r="A72" i="2"/>
  <c r="M98" i="3"/>
  <c r="E98" i="3"/>
  <c r="S98" i="3"/>
  <c r="D98" i="3"/>
  <c r="H98" i="3"/>
  <c r="I98" i="3"/>
  <c r="K98" i="3"/>
  <c r="T98" i="3"/>
  <c r="P98" i="3"/>
  <c r="Q98" i="3"/>
  <c r="R98" i="3"/>
  <c r="G98" i="3"/>
  <c r="F98" i="3"/>
  <c r="U98" i="3"/>
  <c r="L98" i="3"/>
  <c r="J98" i="3"/>
  <c r="B98" i="3" l="1"/>
  <c r="B72" i="2" s="1"/>
  <c r="A100" i="3"/>
  <c r="N100" i="3" s="1"/>
  <c r="W99" i="3"/>
  <c r="X99" i="3"/>
  <c r="Y99" i="3"/>
  <c r="AA99" i="3"/>
  <c r="Z99" i="3"/>
  <c r="V99" i="3"/>
  <c r="A73" i="2"/>
  <c r="P99" i="3"/>
  <c r="S99" i="3"/>
  <c r="E99" i="3"/>
  <c r="K99" i="3"/>
  <c r="Q99" i="3"/>
  <c r="R99" i="3"/>
  <c r="M99" i="3"/>
  <c r="H99" i="3"/>
  <c r="D99" i="3"/>
  <c r="T99" i="3"/>
  <c r="I99" i="3"/>
  <c r="G99" i="3"/>
  <c r="J99" i="3"/>
  <c r="F99" i="3"/>
  <c r="U99" i="3"/>
  <c r="L99" i="3"/>
  <c r="B99" i="3" l="1"/>
  <c r="B73" i="2" s="1"/>
  <c r="A101" i="3"/>
  <c r="N101" i="3" s="1"/>
  <c r="X100" i="3"/>
  <c r="W100" i="3"/>
  <c r="Y100" i="3"/>
  <c r="AA100" i="3"/>
  <c r="Z100" i="3"/>
  <c r="V100" i="3"/>
  <c r="A74" i="2"/>
  <c r="D100" i="3"/>
  <c r="S100" i="3"/>
  <c r="E100" i="3"/>
  <c r="H100" i="3"/>
  <c r="Q100" i="3"/>
  <c r="T100" i="3"/>
  <c r="P100" i="3"/>
  <c r="K100" i="3"/>
  <c r="R100" i="3"/>
  <c r="I100" i="3"/>
  <c r="M100" i="3"/>
  <c r="G100" i="3"/>
  <c r="J100" i="3"/>
  <c r="F100" i="3"/>
  <c r="L100" i="3"/>
  <c r="U100" i="3"/>
  <c r="B100" i="3" l="1"/>
  <c r="B74" i="2" s="1"/>
  <c r="A102" i="3"/>
  <c r="N102" i="3" s="1"/>
  <c r="X101" i="3"/>
  <c r="Y101" i="3"/>
  <c r="W101" i="3"/>
  <c r="Z101" i="3"/>
  <c r="AA101" i="3"/>
  <c r="V101" i="3"/>
  <c r="A75" i="2"/>
  <c r="M101" i="3"/>
  <c r="I101" i="3"/>
  <c r="D101" i="3"/>
  <c r="S101" i="3"/>
  <c r="T101" i="3"/>
  <c r="Q101" i="3"/>
  <c r="K101" i="3"/>
  <c r="H101" i="3"/>
  <c r="R101" i="3"/>
  <c r="P101" i="3"/>
  <c r="E101" i="3"/>
  <c r="G101" i="3"/>
  <c r="U101" i="3"/>
  <c r="F101" i="3"/>
  <c r="L101" i="3"/>
  <c r="J101" i="3"/>
  <c r="B101" i="3" l="1"/>
  <c r="B75" i="2" s="1"/>
  <c r="A103" i="3"/>
  <c r="N103" i="3" s="1"/>
  <c r="W102" i="3"/>
  <c r="X102" i="3"/>
  <c r="Y102" i="3"/>
  <c r="Z102" i="3"/>
  <c r="AA102" i="3"/>
  <c r="V102" i="3"/>
  <c r="A76" i="2"/>
  <c r="M102" i="3"/>
  <c r="S102" i="3"/>
  <c r="K102" i="3"/>
  <c r="I102" i="3"/>
  <c r="H102" i="3"/>
  <c r="D102" i="3"/>
  <c r="E102" i="3"/>
  <c r="Q102" i="3"/>
  <c r="P102" i="3"/>
  <c r="T102" i="3"/>
  <c r="R102" i="3"/>
  <c r="G102" i="3"/>
  <c r="L102" i="3"/>
  <c r="J102" i="3"/>
  <c r="U102" i="3"/>
  <c r="F102" i="3"/>
  <c r="A104" i="3" l="1"/>
  <c r="N104" i="3" s="1"/>
  <c r="X103" i="3"/>
  <c r="W103" i="3"/>
  <c r="Z103" i="3"/>
  <c r="AA103" i="3"/>
  <c r="Y103" i="3"/>
  <c r="V103" i="3"/>
  <c r="A77" i="2"/>
  <c r="S103" i="3"/>
  <c r="R103" i="3"/>
  <c r="Q103" i="3"/>
  <c r="K103" i="3"/>
  <c r="P103" i="3"/>
  <c r="T103" i="3"/>
  <c r="I103" i="3"/>
  <c r="B103" i="3" s="1"/>
  <c r="B77" i="2" s="1"/>
  <c r="M103" i="3"/>
  <c r="H103" i="3"/>
  <c r="D103" i="3"/>
  <c r="E103" i="3"/>
  <c r="G103" i="3"/>
  <c r="F103" i="3"/>
  <c r="L103" i="3"/>
  <c r="J103" i="3"/>
  <c r="U103" i="3"/>
  <c r="B102" i="3"/>
  <c r="B76" i="2" s="1"/>
  <c r="A105" i="3" l="1"/>
  <c r="N105" i="3" s="1"/>
  <c r="X104" i="3"/>
  <c r="AA104" i="3"/>
  <c r="Z104" i="3"/>
  <c r="Y104" i="3"/>
  <c r="W104" i="3"/>
  <c r="V104" i="3"/>
  <c r="A78" i="2"/>
  <c r="R104" i="3"/>
  <c r="D104" i="3"/>
  <c r="H104" i="3"/>
  <c r="T104" i="3"/>
  <c r="Q104" i="3"/>
  <c r="E104" i="3"/>
  <c r="I104" i="3"/>
  <c r="S104" i="3"/>
  <c r="P104" i="3"/>
  <c r="M104" i="3"/>
  <c r="K104" i="3"/>
  <c r="G104" i="3"/>
  <c r="L104" i="3"/>
  <c r="U104" i="3"/>
  <c r="J104" i="3"/>
  <c r="F104" i="3"/>
  <c r="B104" i="3" l="1"/>
  <c r="B78" i="2" s="1"/>
  <c r="A106" i="3"/>
  <c r="N106" i="3" s="1"/>
  <c r="X105" i="3"/>
  <c r="W105" i="3"/>
  <c r="Z105" i="3"/>
  <c r="AA105" i="3"/>
  <c r="Y105" i="3"/>
  <c r="V105" i="3"/>
  <c r="A79" i="2"/>
  <c r="D105" i="3"/>
  <c r="M105" i="3"/>
  <c r="H105" i="3"/>
  <c r="I105" i="3"/>
  <c r="T105" i="3"/>
  <c r="E105" i="3"/>
  <c r="P105" i="3"/>
  <c r="K105" i="3"/>
  <c r="R105" i="3"/>
  <c r="Q105" i="3"/>
  <c r="S105" i="3"/>
  <c r="G105" i="3"/>
  <c r="J105" i="3"/>
  <c r="F105" i="3"/>
  <c r="U105" i="3"/>
  <c r="L105" i="3"/>
  <c r="B105" i="3" l="1"/>
  <c r="B79" i="2" s="1"/>
  <c r="A107" i="3"/>
  <c r="N107" i="3" s="1"/>
  <c r="X106" i="3"/>
  <c r="Z106" i="3"/>
  <c r="AA106" i="3"/>
  <c r="W106" i="3"/>
  <c r="Y106" i="3"/>
  <c r="V106" i="3"/>
  <c r="A80" i="2"/>
  <c r="M106" i="3"/>
  <c r="S106" i="3"/>
  <c r="P106" i="3"/>
  <c r="Q106" i="3"/>
  <c r="H106" i="3"/>
  <c r="K106" i="3"/>
  <c r="T106" i="3"/>
  <c r="R106" i="3"/>
  <c r="E106" i="3"/>
  <c r="D106" i="3"/>
  <c r="I106" i="3"/>
  <c r="G106" i="3"/>
  <c r="L106" i="3"/>
  <c r="U106" i="3"/>
  <c r="J106" i="3"/>
  <c r="F106" i="3"/>
  <c r="B106" i="3" l="1"/>
  <c r="B80" i="2" s="1"/>
  <c r="A108" i="3"/>
  <c r="N108" i="3" s="1"/>
  <c r="W107" i="3"/>
  <c r="X107" i="3"/>
  <c r="Y107" i="3"/>
  <c r="AA107" i="3"/>
  <c r="Z107" i="3"/>
  <c r="V107" i="3"/>
  <c r="A81" i="2"/>
  <c r="S107" i="3"/>
  <c r="R107" i="3"/>
  <c r="K107" i="3"/>
  <c r="E107" i="3"/>
  <c r="Q107" i="3"/>
  <c r="I107" i="3"/>
  <c r="P107" i="3"/>
  <c r="T107" i="3"/>
  <c r="M107" i="3"/>
  <c r="H107" i="3"/>
  <c r="D107" i="3"/>
  <c r="G107" i="3"/>
  <c r="J107" i="3"/>
  <c r="L107" i="3"/>
  <c r="U107" i="3"/>
  <c r="F107" i="3"/>
  <c r="B107" i="3" l="1"/>
  <c r="B81" i="2" s="1"/>
  <c r="A109" i="3"/>
  <c r="N109" i="3" s="1"/>
  <c r="Y108" i="3"/>
  <c r="AA108" i="3"/>
  <c r="X108" i="3"/>
  <c r="W108" i="3"/>
  <c r="Z108" i="3"/>
  <c r="V108" i="3"/>
  <c r="A82" i="2"/>
  <c r="K108" i="3"/>
  <c r="M108" i="3"/>
  <c r="S108" i="3"/>
  <c r="E108" i="3"/>
  <c r="R108" i="3"/>
  <c r="T108" i="3"/>
  <c r="I108" i="3"/>
  <c r="B108" i="3" s="1"/>
  <c r="B82" i="2" s="1"/>
  <c r="Q108" i="3"/>
  <c r="H108" i="3"/>
  <c r="D108" i="3"/>
  <c r="P108" i="3"/>
  <c r="G108" i="3"/>
  <c r="J108" i="3"/>
  <c r="U108" i="3"/>
  <c r="L108" i="3"/>
  <c r="F108" i="3"/>
  <c r="A110" i="3" l="1"/>
  <c r="N110" i="3" s="1"/>
  <c r="W109" i="3"/>
  <c r="Z109" i="3"/>
  <c r="X109" i="3"/>
  <c r="Y109" i="3"/>
  <c r="AA109" i="3"/>
  <c r="V109" i="3"/>
  <c r="A83" i="2"/>
  <c r="D109" i="3"/>
  <c r="M109" i="3"/>
  <c r="E109" i="3"/>
  <c r="S109" i="3"/>
  <c r="R109" i="3"/>
  <c r="K109" i="3"/>
  <c r="H109" i="3"/>
  <c r="T109" i="3"/>
  <c r="I109" i="3"/>
  <c r="P109" i="3"/>
  <c r="Q109" i="3"/>
  <c r="G109" i="3"/>
  <c r="U109" i="3"/>
  <c r="J109" i="3"/>
  <c r="F109" i="3"/>
  <c r="L109" i="3"/>
  <c r="B109" i="3" l="1"/>
  <c r="B83" i="2" s="1"/>
  <c r="A111" i="3"/>
  <c r="N111" i="3" s="1"/>
  <c r="W110" i="3"/>
  <c r="X110" i="3"/>
  <c r="Z110" i="3"/>
  <c r="AA110" i="3"/>
  <c r="Y110" i="3"/>
  <c r="V110" i="3"/>
  <c r="A84" i="2"/>
  <c r="P110" i="3"/>
  <c r="S110" i="3"/>
  <c r="D110" i="3"/>
  <c r="M110" i="3"/>
  <c r="E110" i="3"/>
  <c r="Q110" i="3"/>
  <c r="I110" i="3"/>
  <c r="B110" i="3" s="1"/>
  <c r="B84" i="2" s="1"/>
  <c r="H110" i="3"/>
  <c r="T110" i="3"/>
  <c r="R110" i="3"/>
  <c r="K110" i="3"/>
  <c r="G110" i="3"/>
  <c r="U110" i="3"/>
  <c r="L110" i="3"/>
  <c r="J110" i="3"/>
  <c r="F110" i="3"/>
  <c r="A112" i="3" l="1"/>
  <c r="N112" i="3" s="1"/>
  <c r="X111" i="3"/>
  <c r="Y111" i="3"/>
  <c r="Z111" i="3"/>
  <c r="W111" i="3"/>
  <c r="AA111" i="3"/>
  <c r="V111" i="3"/>
  <c r="A85" i="2"/>
  <c r="M111" i="3"/>
  <c r="R111" i="3"/>
  <c r="T111" i="3"/>
  <c r="H111" i="3"/>
  <c r="Q111" i="3"/>
  <c r="K111" i="3"/>
  <c r="P111" i="3"/>
  <c r="S111" i="3"/>
  <c r="E111" i="3"/>
  <c r="I111" i="3"/>
  <c r="D111" i="3"/>
  <c r="G111" i="3"/>
  <c r="L111" i="3"/>
  <c r="J111" i="3"/>
  <c r="U111" i="3"/>
  <c r="F111" i="3"/>
  <c r="B111" i="3" l="1"/>
  <c r="B85" i="2" s="1"/>
  <c r="A113" i="3"/>
  <c r="N113" i="3" s="1"/>
  <c r="X112" i="3"/>
  <c r="W112" i="3"/>
  <c r="Z112" i="3"/>
  <c r="Y112" i="3"/>
  <c r="AA112" i="3"/>
  <c r="V112" i="3"/>
  <c r="A86" i="2"/>
  <c r="D112" i="3"/>
  <c r="M112" i="3"/>
  <c r="R112" i="3"/>
  <c r="S112" i="3"/>
  <c r="H112" i="3"/>
  <c r="I112" i="3"/>
  <c r="P112" i="3"/>
  <c r="T112" i="3"/>
  <c r="Q112" i="3"/>
  <c r="E112" i="3"/>
  <c r="K112" i="3"/>
  <c r="G112" i="3"/>
  <c r="J112" i="3"/>
  <c r="U112" i="3"/>
  <c r="F112" i="3"/>
  <c r="L112" i="3"/>
  <c r="B112" i="3" l="1"/>
  <c r="B86" i="2" s="1"/>
  <c r="A114" i="3"/>
  <c r="N114" i="3" s="1"/>
  <c r="X113" i="3"/>
  <c r="W113" i="3"/>
  <c r="Z113" i="3"/>
  <c r="AA113" i="3"/>
  <c r="Y113" i="3"/>
  <c r="V113" i="3"/>
  <c r="A87" i="2"/>
  <c r="D113" i="3"/>
  <c r="M113" i="3"/>
  <c r="K113" i="3"/>
  <c r="S113" i="3"/>
  <c r="R113" i="3"/>
  <c r="P113" i="3"/>
  <c r="Q113" i="3"/>
  <c r="H113" i="3"/>
  <c r="E113" i="3"/>
  <c r="I113" i="3"/>
  <c r="T113" i="3"/>
  <c r="G113" i="3"/>
  <c r="J113" i="3"/>
  <c r="F113" i="3"/>
  <c r="U113" i="3"/>
  <c r="L113" i="3"/>
  <c r="B113" i="3" l="1"/>
  <c r="B87" i="2" s="1"/>
  <c r="A115" i="3"/>
  <c r="N115" i="3" s="1"/>
  <c r="X114" i="3"/>
  <c r="W114" i="3"/>
  <c r="Z114" i="3"/>
  <c r="Y114" i="3"/>
  <c r="AA114" i="3"/>
  <c r="V114" i="3"/>
  <c r="A88" i="2"/>
  <c r="S114" i="3"/>
  <c r="P114" i="3"/>
  <c r="K114" i="3"/>
  <c r="H114" i="3"/>
  <c r="T114" i="3"/>
  <c r="D114" i="3"/>
  <c r="M114" i="3"/>
  <c r="I114" i="3"/>
  <c r="E114" i="3"/>
  <c r="Q114" i="3"/>
  <c r="R114" i="3"/>
  <c r="G114" i="3"/>
  <c r="U114" i="3"/>
  <c r="F114" i="3"/>
  <c r="L114" i="3"/>
  <c r="J114" i="3"/>
  <c r="B114" i="3" l="1"/>
  <c r="B88" i="2" s="1"/>
  <c r="A116" i="3"/>
  <c r="N116" i="3" s="1"/>
  <c r="W115" i="3"/>
  <c r="Y115" i="3"/>
  <c r="X115" i="3"/>
  <c r="AA115" i="3"/>
  <c r="Z115" i="3"/>
  <c r="V115" i="3"/>
  <c r="A89" i="2"/>
  <c r="T115" i="3"/>
  <c r="R115" i="3"/>
  <c r="S115" i="3"/>
  <c r="M115" i="3"/>
  <c r="Q115" i="3"/>
  <c r="K115" i="3"/>
  <c r="D115" i="3"/>
  <c r="E115" i="3"/>
  <c r="I115" i="3"/>
  <c r="P115" i="3"/>
  <c r="H115" i="3"/>
  <c r="G115" i="3"/>
  <c r="F115" i="3"/>
  <c r="L115" i="3"/>
  <c r="U115" i="3"/>
  <c r="J115" i="3"/>
  <c r="B115" i="3" l="1"/>
  <c r="B89" i="2" s="1"/>
  <c r="A117" i="3"/>
  <c r="N117" i="3" s="1"/>
  <c r="X116" i="3"/>
  <c r="Y116" i="3"/>
  <c r="W116" i="3"/>
  <c r="Z116" i="3"/>
  <c r="AA116" i="3"/>
  <c r="V116" i="3"/>
  <c r="A90" i="2"/>
  <c r="D116" i="3"/>
  <c r="R116" i="3"/>
  <c r="H116" i="3"/>
  <c r="T116" i="3"/>
  <c r="E116" i="3"/>
  <c r="P116" i="3"/>
  <c r="S116" i="3"/>
  <c r="M116" i="3"/>
  <c r="K116" i="3"/>
  <c r="I116" i="3"/>
  <c r="Q116" i="3"/>
  <c r="G116" i="3"/>
  <c r="J116" i="3"/>
  <c r="U116" i="3"/>
  <c r="L116" i="3"/>
  <c r="F116" i="3"/>
  <c r="B116" i="3" l="1"/>
  <c r="B90" i="2" s="1"/>
  <c r="A118" i="3"/>
  <c r="N118" i="3" s="1"/>
  <c r="X117" i="3"/>
  <c r="W117" i="3"/>
  <c r="AA117" i="3"/>
  <c r="Z117" i="3"/>
  <c r="Y117" i="3"/>
  <c r="V117" i="3"/>
  <c r="A91" i="2"/>
  <c r="K117" i="3"/>
  <c r="D117" i="3"/>
  <c r="S117" i="3"/>
  <c r="E117" i="3"/>
  <c r="I117" i="3"/>
  <c r="T117" i="3"/>
  <c r="P117" i="3"/>
  <c r="H117" i="3"/>
  <c r="R117" i="3"/>
  <c r="Q117" i="3"/>
  <c r="M117" i="3"/>
  <c r="G117" i="3"/>
  <c r="U117" i="3"/>
  <c r="F117" i="3"/>
  <c r="L117" i="3"/>
  <c r="J117" i="3"/>
  <c r="B117" i="3" l="1"/>
  <c r="B91" i="2" s="1"/>
  <c r="A119" i="3"/>
  <c r="N119" i="3" s="1"/>
  <c r="AA118" i="3"/>
  <c r="Z118" i="3"/>
  <c r="W118" i="3"/>
  <c r="Y118" i="3"/>
  <c r="X118" i="3"/>
  <c r="V118" i="3"/>
  <c r="A92" i="2"/>
  <c r="S118" i="3"/>
  <c r="K118" i="3"/>
  <c r="H118" i="3"/>
  <c r="P118" i="3"/>
  <c r="D118" i="3"/>
  <c r="R118" i="3"/>
  <c r="E118" i="3"/>
  <c r="T118" i="3"/>
  <c r="M118" i="3"/>
  <c r="I118" i="3"/>
  <c r="Q118" i="3"/>
  <c r="G118" i="3"/>
  <c r="F118" i="3"/>
  <c r="U118" i="3"/>
  <c r="L118" i="3"/>
  <c r="J118" i="3"/>
  <c r="B118" i="3" l="1"/>
  <c r="B92" i="2" s="1"/>
  <c r="A120" i="3"/>
  <c r="N120" i="3" s="1"/>
  <c r="X119" i="3"/>
  <c r="W119" i="3"/>
  <c r="Z119" i="3"/>
  <c r="Y119" i="3"/>
  <c r="AA119" i="3"/>
  <c r="V119" i="3"/>
  <c r="A93" i="2"/>
  <c r="R119" i="3"/>
  <c r="E119" i="3"/>
  <c r="T119" i="3"/>
  <c r="S119" i="3"/>
  <c r="Q119" i="3"/>
  <c r="P119" i="3"/>
  <c r="I119" i="3"/>
  <c r="H119" i="3"/>
  <c r="D119" i="3"/>
  <c r="K119" i="3"/>
  <c r="M119" i="3"/>
  <c r="G119" i="3"/>
  <c r="L119" i="3"/>
  <c r="J119" i="3"/>
  <c r="U119" i="3"/>
  <c r="F119" i="3"/>
  <c r="B119" i="3" l="1"/>
  <c r="B93" i="2" s="1"/>
  <c r="A121" i="3"/>
  <c r="N121" i="3" s="1"/>
  <c r="X120" i="3"/>
  <c r="W120" i="3"/>
  <c r="Z120" i="3"/>
  <c r="AA120" i="3"/>
  <c r="Y120" i="3"/>
  <c r="V120" i="3"/>
  <c r="A94" i="2"/>
  <c r="D120" i="3"/>
  <c r="S120" i="3"/>
  <c r="I120" i="3"/>
  <c r="R120" i="3"/>
  <c r="M120" i="3"/>
  <c r="E120" i="3"/>
  <c r="P120" i="3"/>
  <c r="T120" i="3"/>
  <c r="Q120" i="3"/>
  <c r="H120" i="3"/>
  <c r="K120" i="3"/>
  <c r="G120" i="3"/>
  <c r="J120" i="3"/>
  <c r="U120" i="3"/>
  <c r="L120" i="3"/>
  <c r="F120" i="3"/>
  <c r="B120" i="3" l="1"/>
  <c r="B94" i="2" s="1"/>
  <c r="A122" i="3"/>
  <c r="N122" i="3" s="1"/>
  <c r="X121" i="3"/>
  <c r="W121" i="3"/>
  <c r="Z121" i="3"/>
  <c r="AA121" i="3"/>
  <c r="Y121" i="3"/>
  <c r="V121" i="3"/>
  <c r="A95" i="2"/>
  <c r="D121" i="3"/>
  <c r="S121" i="3"/>
  <c r="K121" i="3"/>
  <c r="Q121" i="3"/>
  <c r="E121" i="3"/>
  <c r="I121" i="3"/>
  <c r="T121" i="3"/>
  <c r="M121" i="3"/>
  <c r="P121" i="3"/>
  <c r="H121" i="3"/>
  <c r="R121" i="3"/>
  <c r="G121" i="3"/>
  <c r="F121" i="3"/>
  <c r="U121" i="3"/>
  <c r="J121" i="3"/>
  <c r="L121" i="3"/>
  <c r="B121" i="3" l="1"/>
  <c r="B95" i="2" s="1"/>
  <c r="A123" i="3"/>
  <c r="N123" i="3" s="1"/>
  <c r="X122" i="3"/>
  <c r="Z122" i="3"/>
  <c r="Y122" i="3"/>
  <c r="AA122" i="3"/>
  <c r="W122" i="3"/>
  <c r="V122" i="3"/>
  <c r="A96" i="2"/>
  <c r="S122" i="3"/>
  <c r="E122" i="3"/>
  <c r="P122" i="3"/>
  <c r="I122" i="3"/>
  <c r="K122" i="3"/>
  <c r="H122" i="3"/>
  <c r="M122" i="3"/>
  <c r="D122" i="3"/>
  <c r="T122" i="3"/>
  <c r="R122" i="3"/>
  <c r="Q122" i="3"/>
  <c r="G122" i="3"/>
  <c r="U122" i="3"/>
  <c r="F122" i="3"/>
  <c r="L122" i="3"/>
  <c r="J122" i="3"/>
  <c r="B122" i="3" l="1"/>
  <c r="B96" i="2" s="1"/>
  <c r="A124" i="3"/>
  <c r="N124" i="3" s="1"/>
  <c r="W123" i="3"/>
  <c r="X123" i="3"/>
  <c r="Z123" i="3"/>
  <c r="AA123" i="3"/>
  <c r="Y123" i="3"/>
  <c r="V123" i="3"/>
  <c r="A97" i="2"/>
  <c r="I123" i="3"/>
  <c r="R123" i="3"/>
  <c r="S123" i="3"/>
  <c r="T123" i="3"/>
  <c r="M123" i="3"/>
  <c r="K123" i="3"/>
  <c r="P123" i="3"/>
  <c r="E123" i="3"/>
  <c r="Q123" i="3"/>
  <c r="D123" i="3"/>
  <c r="H123" i="3"/>
  <c r="G123" i="3"/>
  <c r="F123" i="3"/>
  <c r="L123" i="3"/>
  <c r="J123" i="3"/>
  <c r="U123" i="3"/>
  <c r="B123" i="3" l="1"/>
  <c r="B97" i="2" s="1"/>
  <c r="A125" i="3"/>
  <c r="N125" i="3" s="1"/>
  <c r="Y124" i="3"/>
  <c r="W124" i="3"/>
  <c r="X124" i="3"/>
  <c r="Z124" i="3"/>
  <c r="AA124" i="3"/>
  <c r="V124" i="3"/>
  <c r="A98" i="2"/>
  <c r="R124" i="3"/>
  <c r="I124" i="3"/>
  <c r="M124" i="3"/>
  <c r="D124" i="3"/>
  <c r="E124" i="3"/>
  <c r="S124" i="3"/>
  <c r="P124" i="3"/>
  <c r="Q124" i="3"/>
  <c r="H124" i="3"/>
  <c r="T124" i="3"/>
  <c r="K124" i="3"/>
  <c r="G124" i="3"/>
  <c r="J124" i="3"/>
  <c r="F124" i="3"/>
  <c r="U124" i="3"/>
  <c r="L124" i="3"/>
  <c r="B124" i="3" l="1"/>
  <c r="B98" i="2" s="1"/>
  <c r="A126" i="3"/>
  <c r="N126" i="3" s="1"/>
  <c r="W125" i="3"/>
  <c r="Y125" i="3"/>
  <c r="Z125" i="3"/>
  <c r="X125" i="3"/>
  <c r="AA125" i="3"/>
  <c r="V125" i="3"/>
  <c r="A99" i="2"/>
  <c r="S125" i="3"/>
  <c r="R125" i="3"/>
  <c r="K125" i="3"/>
  <c r="D125" i="3"/>
  <c r="E125" i="3"/>
  <c r="Q125" i="3"/>
  <c r="T125" i="3"/>
  <c r="M125" i="3"/>
  <c r="P125" i="3"/>
  <c r="H125" i="3"/>
  <c r="I125" i="3"/>
  <c r="G125" i="3"/>
  <c r="J125" i="3"/>
  <c r="U125" i="3"/>
  <c r="F125" i="3"/>
  <c r="L125" i="3"/>
  <c r="B125" i="3" l="1"/>
  <c r="B99" i="2" s="1"/>
  <c r="A127" i="3"/>
  <c r="N127" i="3" s="1"/>
  <c r="W126" i="3"/>
  <c r="AA126" i="3"/>
  <c r="X126" i="3"/>
  <c r="Z126" i="3"/>
  <c r="Y126" i="3"/>
  <c r="V126" i="3"/>
  <c r="A100" i="2"/>
  <c r="D126" i="3"/>
  <c r="S126" i="3"/>
  <c r="I126" i="3"/>
  <c r="P126" i="3"/>
  <c r="K126" i="3"/>
  <c r="H126" i="3"/>
  <c r="Q126" i="3"/>
  <c r="M126" i="3"/>
  <c r="T126" i="3"/>
  <c r="E126" i="3"/>
  <c r="R126" i="3"/>
  <c r="G126" i="3"/>
  <c r="U126" i="3"/>
  <c r="L126" i="3"/>
  <c r="J126" i="3"/>
  <c r="F126" i="3"/>
  <c r="B126" i="3" l="1"/>
  <c r="B100" i="2" s="1"/>
  <c r="A128" i="3"/>
  <c r="N128" i="3" s="1"/>
  <c r="X127" i="3"/>
  <c r="Z127" i="3"/>
  <c r="Y127" i="3"/>
  <c r="AA127" i="3"/>
  <c r="W127" i="3"/>
  <c r="V127" i="3"/>
  <c r="A101" i="2"/>
  <c r="S127" i="3"/>
  <c r="T127" i="3"/>
  <c r="M127" i="3"/>
  <c r="Q127" i="3"/>
  <c r="H127" i="3"/>
  <c r="K127" i="3"/>
  <c r="R127" i="3"/>
  <c r="P127" i="3"/>
  <c r="I127" i="3"/>
  <c r="D127" i="3"/>
  <c r="E127" i="3"/>
  <c r="G127" i="3"/>
  <c r="L127" i="3"/>
  <c r="U127" i="3"/>
  <c r="J127" i="3"/>
  <c r="F127" i="3"/>
  <c r="B127" i="3" l="1"/>
  <c r="B101" i="2" s="1"/>
  <c r="A129" i="3"/>
  <c r="N129" i="3" s="1"/>
  <c r="W128" i="3"/>
  <c r="X128" i="3"/>
  <c r="Z128" i="3"/>
  <c r="AA128" i="3"/>
  <c r="Y128" i="3"/>
  <c r="V128" i="3"/>
  <c r="A102" i="2"/>
  <c r="M128" i="3"/>
  <c r="D128" i="3"/>
  <c r="R128" i="3"/>
  <c r="I128" i="3"/>
  <c r="S128" i="3"/>
  <c r="Q128" i="3"/>
  <c r="E128" i="3"/>
  <c r="H128" i="3"/>
  <c r="P128" i="3"/>
  <c r="T128" i="3"/>
  <c r="K128" i="3"/>
  <c r="G128" i="3"/>
  <c r="J128" i="3"/>
  <c r="U128" i="3"/>
  <c r="L128" i="3"/>
  <c r="F128" i="3"/>
  <c r="B128" i="3" l="1"/>
  <c r="B102" i="2" s="1"/>
  <c r="A130" i="3"/>
  <c r="N130" i="3" s="1"/>
  <c r="X129" i="3"/>
  <c r="W129" i="3"/>
  <c r="Z129" i="3"/>
  <c r="AA129" i="3"/>
  <c r="Y129" i="3"/>
  <c r="V129" i="3"/>
  <c r="A103" i="2"/>
  <c r="D129" i="3"/>
  <c r="S129" i="3"/>
  <c r="H129" i="3"/>
  <c r="R129" i="3"/>
  <c r="K129" i="3"/>
  <c r="Q129" i="3"/>
  <c r="I129" i="3"/>
  <c r="P129" i="3"/>
  <c r="T129" i="3"/>
  <c r="M129" i="3"/>
  <c r="E129" i="3"/>
  <c r="G129" i="3"/>
  <c r="F129" i="3"/>
  <c r="U129" i="3"/>
  <c r="L129" i="3"/>
  <c r="J129" i="3"/>
  <c r="B129" i="3" l="1"/>
  <c r="B103" i="2" s="1"/>
  <c r="A131" i="3"/>
  <c r="N131" i="3" s="1"/>
  <c r="X130" i="3"/>
  <c r="Z130" i="3"/>
  <c r="W130" i="3"/>
  <c r="Y130" i="3"/>
  <c r="AA130" i="3"/>
  <c r="V130" i="3"/>
  <c r="A104" i="2"/>
  <c r="S130" i="3"/>
  <c r="K130" i="3"/>
  <c r="H130" i="3"/>
  <c r="D130" i="3"/>
  <c r="I130" i="3"/>
  <c r="E130" i="3"/>
  <c r="P130" i="3"/>
  <c r="R130" i="3"/>
  <c r="Q130" i="3"/>
  <c r="M130" i="3"/>
  <c r="T130" i="3"/>
  <c r="G130" i="3"/>
  <c r="U130" i="3"/>
  <c r="F130" i="3"/>
  <c r="L130" i="3"/>
  <c r="J130" i="3"/>
  <c r="B130" i="3" l="1"/>
  <c r="B104" i="2" s="1"/>
  <c r="A132" i="3"/>
  <c r="N132" i="3" s="1"/>
  <c r="W131" i="3"/>
  <c r="X131" i="3"/>
  <c r="Y131" i="3"/>
  <c r="Z131" i="3"/>
  <c r="AA131" i="3"/>
  <c r="V131" i="3"/>
  <c r="A105" i="2"/>
  <c r="T131" i="3"/>
  <c r="M131" i="3"/>
  <c r="R131" i="3"/>
  <c r="E131" i="3"/>
  <c r="Q131" i="3"/>
  <c r="S131" i="3"/>
  <c r="K131" i="3"/>
  <c r="H131" i="3"/>
  <c r="D131" i="3"/>
  <c r="I131" i="3"/>
  <c r="P131" i="3"/>
  <c r="G131" i="3"/>
  <c r="L131" i="3"/>
  <c r="J131" i="3"/>
  <c r="F131" i="3"/>
  <c r="U131" i="3"/>
  <c r="B131" i="3" l="1"/>
  <c r="B105" i="2" s="1"/>
  <c r="A133" i="3"/>
  <c r="N133" i="3" s="1"/>
  <c r="X132" i="3"/>
  <c r="Y132" i="3"/>
  <c r="W132" i="3"/>
  <c r="AA132" i="3"/>
  <c r="Z132" i="3"/>
  <c r="V132" i="3"/>
  <c r="A106" i="2"/>
  <c r="M132" i="3"/>
  <c r="S132" i="3"/>
  <c r="D132" i="3"/>
  <c r="I132" i="3"/>
  <c r="E132" i="3"/>
  <c r="Q132" i="3"/>
  <c r="R132" i="3"/>
  <c r="P132" i="3"/>
  <c r="H132" i="3"/>
  <c r="T132" i="3"/>
  <c r="K132" i="3"/>
  <c r="G132" i="3"/>
  <c r="J132" i="3"/>
  <c r="F132" i="3"/>
  <c r="U132" i="3"/>
  <c r="L132" i="3"/>
  <c r="B132" i="3" l="1"/>
  <c r="B106" i="2" s="1"/>
  <c r="A134" i="3"/>
  <c r="N134" i="3" s="1"/>
  <c r="X133" i="3"/>
  <c r="Y133" i="3"/>
  <c r="W133" i="3"/>
  <c r="Z133" i="3"/>
  <c r="AA133" i="3"/>
  <c r="V133" i="3"/>
  <c r="A107" i="2"/>
  <c r="E133" i="3"/>
  <c r="D133" i="3"/>
  <c r="H133" i="3"/>
  <c r="I133" i="3"/>
  <c r="T133" i="3"/>
  <c r="M133" i="3"/>
  <c r="K133" i="3"/>
  <c r="S133" i="3"/>
  <c r="R133" i="3"/>
  <c r="P133" i="3"/>
  <c r="Q133" i="3"/>
  <c r="G133" i="3"/>
  <c r="U133" i="3"/>
  <c r="J133" i="3"/>
  <c r="F133" i="3"/>
  <c r="L133" i="3"/>
  <c r="B133" i="3" l="1"/>
  <c r="B107" i="2" s="1"/>
  <c r="A135" i="3"/>
  <c r="N135" i="3" s="1"/>
  <c r="W134" i="3"/>
  <c r="Z134" i="3"/>
  <c r="X134" i="3"/>
  <c r="Y134" i="3"/>
  <c r="AA134" i="3"/>
  <c r="V134" i="3"/>
  <c r="A108" i="2"/>
  <c r="S134" i="3"/>
  <c r="E134" i="3"/>
  <c r="K134" i="3"/>
  <c r="H134" i="3"/>
  <c r="D134" i="3"/>
  <c r="R134" i="3"/>
  <c r="P134" i="3"/>
  <c r="I134" i="3"/>
  <c r="Q134" i="3"/>
  <c r="M134" i="3"/>
  <c r="T134" i="3"/>
  <c r="G134" i="3"/>
  <c r="U134" i="3"/>
  <c r="L134" i="3"/>
  <c r="J134" i="3"/>
  <c r="F134" i="3"/>
  <c r="B134" i="3" l="1"/>
  <c r="B108" i="2" s="1"/>
  <c r="A136" i="3"/>
  <c r="N136" i="3" s="1"/>
  <c r="X135" i="3"/>
  <c r="W135" i="3"/>
  <c r="Z135" i="3"/>
  <c r="AA135" i="3"/>
  <c r="Y135" i="3"/>
  <c r="V135" i="3"/>
  <c r="A109" i="2"/>
  <c r="M135" i="3"/>
  <c r="H135" i="3"/>
  <c r="T135" i="3"/>
  <c r="R135" i="3"/>
  <c r="S135" i="3"/>
  <c r="E135" i="3"/>
  <c r="Q135" i="3"/>
  <c r="P135" i="3"/>
  <c r="K135" i="3"/>
  <c r="D135" i="3"/>
  <c r="I135" i="3"/>
  <c r="G135" i="3"/>
  <c r="L135" i="3"/>
  <c r="U135" i="3"/>
  <c r="J135" i="3"/>
  <c r="F135" i="3"/>
  <c r="B135" i="3" l="1"/>
  <c r="B109" i="2" s="1"/>
  <c r="A137" i="3"/>
  <c r="N137" i="3" s="1"/>
  <c r="X136" i="3"/>
  <c r="W136" i="3"/>
  <c r="AA136" i="3"/>
  <c r="Z136" i="3"/>
  <c r="Y136" i="3"/>
  <c r="V136" i="3"/>
  <c r="A110" i="2"/>
  <c r="M136" i="3"/>
  <c r="R136" i="3"/>
  <c r="D136" i="3"/>
  <c r="H136" i="3"/>
  <c r="S136" i="3"/>
  <c r="I136" i="3"/>
  <c r="T136" i="3"/>
  <c r="Q136" i="3"/>
  <c r="E136" i="3"/>
  <c r="K136" i="3"/>
  <c r="P136" i="3"/>
  <c r="G136" i="3"/>
  <c r="J136" i="3"/>
  <c r="F136" i="3"/>
  <c r="U136" i="3"/>
  <c r="L136" i="3"/>
  <c r="B136" i="3" l="1"/>
  <c r="B110" i="2" s="1"/>
  <c r="A138" i="3"/>
  <c r="N138" i="3" s="1"/>
  <c r="X137" i="3"/>
  <c r="W137" i="3"/>
  <c r="Z137" i="3"/>
  <c r="Y137" i="3"/>
  <c r="AA137" i="3"/>
  <c r="V137" i="3"/>
  <c r="A111" i="2"/>
  <c r="M137" i="3"/>
  <c r="D137" i="3"/>
  <c r="H137" i="3"/>
  <c r="K137" i="3"/>
  <c r="S137" i="3"/>
  <c r="Q137" i="3"/>
  <c r="P137" i="3"/>
  <c r="T137" i="3"/>
  <c r="E137" i="3"/>
  <c r="R137" i="3"/>
  <c r="I137" i="3"/>
  <c r="B137" i="3" s="1"/>
  <c r="B111" i="2" s="1"/>
  <c r="G137" i="3"/>
  <c r="F137" i="3"/>
  <c r="J137" i="3"/>
  <c r="U137" i="3"/>
  <c r="L137" i="3"/>
  <c r="A139" i="3" l="1"/>
  <c r="N139" i="3" s="1"/>
  <c r="X138" i="3"/>
  <c r="W138" i="3"/>
  <c r="Z138" i="3"/>
  <c r="Y138" i="3"/>
  <c r="AA138" i="3"/>
  <c r="V138" i="3"/>
  <c r="A112" i="2"/>
  <c r="M138" i="3"/>
  <c r="H138" i="3"/>
  <c r="E138" i="3"/>
  <c r="S138" i="3"/>
  <c r="I138" i="3"/>
  <c r="K138" i="3"/>
  <c r="T138" i="3"/>
  <c r="Q138" i="3"/>
  <c r="D138" i="3"/>
  <c r="P138" i="3"/>
  <c r="R138" i="3"/>
  <c r="G138" i="3"/>
  <c r="U138" i="3"/>
  <c r="F138" i="3"/>
  <c r="L138" i="3"/>
  <c r="J138" i="3"/>
  <c r="B138" i="3" l="1"/>
  <c r="B112" i="2" s="1"/>
  <c r="A140" i="3"/>
  <c r="N140" i="3" s="1"/>
  <c r="X139" i="3"/>
  <c r="W139" i="3"/>
  <c r="Y139" i="3"/>
  <c r="AA139" i="3"/>
  <c r="Z139" i="3"/>
  <c r="V139" i="3"/>
  <c r="A113" i="2"/>
  <c r="Q139" i="3"/>
  <c r="M139" i="3"/>
  <c r="H139" i="3"/>
  <c r="P139" i="3"/>
  <c r="R139" i="3"/>
  <c r="T139" i="3"/>
  <c r="E139" i="3"/>
  <c r="S139" i="3"/>
  <c r="K139" i="3"/>
  <c r="I139" i="3"/>
  <c r="D139" i="3"/>
  <c r="G139" i="3"/>
  <c r="J139" i="3"/>
  <c r="U139" i="3"/>
  <c r="L139" i="3"/>
  <c r="F139" i="3"/>
  <c r="B139" i="3" l="1"/>
  <c r="B113" i="2" s="1"/>
  <c r="A141" i="3"/>
  <c r="N141" i="3" s="1"/>
  <c r="W140" i="3"/>
  <c r="X140" i="3"/>
  <c r="Y140" i="3"/>
  <c r="Z140" i="3"/>
  <c r="AA140" i="3"/>
  <c r="V140" i="3"/>
  <c r="A114" i="2"/>
  <c r="M140" i="3"/>
  <c r="H140" i="3"/>
  <c r="P140" i="3"/>
  <c r="Q140" i="3"/>
  <c r="D140" i="3"/>
  <c r="S140" i="3"/>
  <c r="E140" i="3"/>
  <c r="R140" i="3"/>
  <c r="I140" i="3"/>
  <c r="T140" i="3"/>
  <c r="K140" i="3"/>
  <c r="G140" i="3"/>
  <c r="J140" i="3"/>
  <c r="L140" i="3"/>
  <c r="F140" i="3"/>
  <c r="U140" i="3"/>
  <c r="B140" i="3" l="1"/>
  <c r="B114" i="2" s="1"/>
  <c r="A142" i="3"/>
  <c r="N142" i="3" s="1"/>
  <c r="W141" i="3"/>
  <c r="Z141" i="3"/>
  <c r="Y141" i="3"/>
  <c r="X141" i="3"/>
  <c r="AA141" i="3"/>
  <c r="V141" i="3"/>
  <c r="A115" i="2"/>
  <c r="M141" i="3"/>
  <c r="P141" i="3"/>
  <c r="H141" i="3"/>
  <c r="Q141" i="3"/>
  <c r="D141" i="3"/>
  <c r="S141" i="3"/>
  <c r="K141" i="3"/>
  <c r="R141" i="3"/>
  <c r="E141" i="3"/>
  <c r="T141" i="3"/>
  <c r="I141" i="3"/>
  <c r="G141" i="3"/>
  <c r="L141" i="3"/>
  <c r="F141" i="3"/>
  <c r="U141" i="3"/>
  <c r="J141" i="3"/>
  <c r="B141" i="3" l="1"/>
  <c r="B115" i="2" s="1"/>
  <c r="A143" i="3"/>
  <c r="N143" i="3" s="1"/>
  <c r="Z142" i="3"/>
  <c r="X142" i="3"/>
  <c r="AA142" i="3"/>
  <c r="W142" i="3"/>
  <c r="Y142" i="3"/>
  <c r="V142" i="3"/>
  <c r="A116" i="2"/>
  <c r="P142" i="3"/>
  <c r="H142" i="3"/>
  <c r="Q142" i="3"/>
  <c r="I142" i="3"/>
  <c r="M142" i="3"/>
  <c r="S142" i="3"/>
  <c r="D142" i="3"/>
  <c r="K142" i="3"/>
  <c r="T142" i="3"/>
  <c r="R142" i="3"/>
  <c r="E142" i="3"/>
  <c r="G142" i="3"/>
  <c r="F142" i="3"/>
  <c r="U142" i="3"/>
  <c r="L142" i="3"/>
  <c r="J142" i="3"/>
  <c r="B142" i="3" l="1"/>
  <c r="B116" i="2" s="1"/>
  <c r="A144" i="3"/>
  <c r="N144" i="3" s="1"/>
  <c r="X143" i="3"/>
  <c r="Z143" i="3"/>
  <c r="Y143" i="3"/>
  <c r="W143" i="3"/>
  <c r="AA143" i="3"/>
  <c r="V143" i="3"/>
  <c r="A117" i="2"/>
  <c r="Q143" i="3"/>
  <c r="H143" i="3"/>
  <c r="P143" i="3"/>
  <c r="M143" i="3"/>
  <c r="T143" i="3"/>
  <c r="E143" i="3"/>
  <c r="R143" i="3"/>
  <c r="S143" i="3"/>
  <c r="D143" i="3"/>
  <c r="K143" i="3"/>
  <c r="I143" i="3"/>
  <c r="G143" i="3"/>
  <c r="F143" i="3"/>
  <c r="U143" i="3"/>
  <c r="J143" i="3"/>
  <c r="L143" i="3"/>
  <c r="B143" i="3" l="1"/>
  <c r="B117" i="2" s="1"/>
  <c r="A145" i="3"/>
  <c r="N145" i="3" s="1"/>
  <c r="Z144" i="3"/>
  <c r="AA144" i="3"/>
  <c r="W144" i="3"/>
  <c r="Y144" i="3"/>
  <c r="X144" i="3"/>
  <c r="V144" i="3"/>
  <c r="A118" i="2"/>
  <c r="M144" i="3"/>
  <c r="Q144" i="3"/>
  <c r="R144" i="3"/>
  <c r="P144" i="3"/>
  <c r="H144" i="3"/>
  <c r="S144" i="3"/>
  <c r="T144" i="3"/>
  <c r="I144" i="3"/>
  <c r="E144" i="3"/>
  <c r="D144" i="3"/>
  <c r="K144" i="3"/>
  <c r="G144" i="3"/>
  <c r="J144" i="3"/>
  <c r="U144" i="3"/>
  <c r="L144" i="3"/>
  <c r="F144" i="3"/>
  <c r="B144" i="3" l="1"/>
  <c r="B118" i="2" s="1"/>
  <c r="A146" i="3"/>
  <c r="N146" i="3" s="1"/>
  <c r="W145" i="3"/>
  <c r="AA145" i="3"/>
  <c r="X145" i="3"/>
  <c r="Z145" i="3"/>
  <c r="Y145" i="3"/>
  <c r="V145" i="3"/>
  <c r="A119" i="2"/>
  <c r="P145" i="3"/>
  <c r="M145" i="3"/>
  <c r="H145" i="3"/>
  <c r="Q145" i="3"/>
  <c r="S145" i="3"/>
  <c r="K145" i="3"/>
  <c r="D145" i="3"/>
  <c r="R145" i="3"/>
  <c r="E145" i="3"/>
  <c r="I145" i="3"/>
  <c r="T145" i="3"/>
  <c r="G145" i="3"/>
  <c r="L145" i="3"/>
  <c r="F145" i="3"/>
  <c r="U145" i="3"/>
  <c r="J145" i="3"/>
  <c r="B145" i="3" l="1"/>
  <c r="B119" i="2" s="1"/>
  <c r="A147" i="3"/>
  <c r="N147" i="3" s="1"/>
  <c r="W146" i="3"/>
  <c r="Z146" i="3"/>
  <c r="X146" i="3"/>
  <c r="Y146" i="3"/>
  <c r="AA146" i="3"/>
  <c r="V146" i="3"/>
  <c r="A120" i="2"/>
  <c r="P146" i="3"/>
  <c r="H146" i="3"/>
  <c r="Q146" i="3"/>
  <c r="M146" i="3"/>
  <c r="S146" i="3"/>
  <c r="K146" i="3"/>
  <c r="I146" i="3"/>
  <c r="B146" i="3" s="1"/>
  <c r="B120" i="2" s="1"/>
  <c r="D146" i="3"/>
  <c r="T146" i="3"/>
  <c r="R146" i="3"/>
  <c r="E146" i="3"/>
  <c r="G146" i="3"/>
  <c r="F146" i="3"/>
  <c r="U146" i="3"/>
  <c r="J146" i="3"/>
  <c r="L146" i="3"/>
  <c r="A148" i="3" l="1"/>
  <c r="N148" i="3" s="1"/>
  <c r="W147" i="3"/>
  <c r="X147" i="3"/>
  <c r="Y147" i="3"/>
  <c r="Z147" i="3"/>
  <c r="AA147" i="3"/>
  <c r="V147" i="3"/>
  <c r="A121" i="2"/>
  <c r="R147" i="3"/>
  <c r="Q147" i="3"/>
  <c r="H147" i="3"/>
  <c r="M147" i="3"/>
  <c r="T147" i="3"/>
  <c r="P147" i="3"/>
  <c r="S147" i="3"/>
  <c r="E147" i="3"/>
  <c r="K147" i="3"/>
  <c r="I147" i="3"/>
  <c r="D147" i="3"/>
  <c r="G147" i="3"/>
  <c r="J147" i="3"/>
  <c r="F147" i="3"/>
  <c r="U147" i="3"/>
  <c r="L147" i="3"/>
  <c r="B147" i="3" l="1"/>
  <c r="B121" i="2" s="1"/>
  <c r="A149" i="3"/>
  <c r="N149" i="3" s="1"/>
  <c r="W148" i="3"/>
  <c r="X148" i="3"/>
  <c r="Y148" i="3"/>
  <c r="Z148" i="3"/>
  <c r="AA148" i="3"/>
  <c r="V148" i="3"/>
  <c r="A122" i="2"/>
  <c r="M148" i="3"/>
  <c r="T148" i="3"/>
  <c r="H148" i="3"/>
  <c r="R148" i="3"/>
  <c r="Q148" i="3"/>
  <c r="P148" i="3"/>
  <c r="S148" i="3"/>
  <c r="E148" i="3"/>
  <c r="D148" i="3"/>
  <c r="I148" i="3"/>
  <c r="K148" i="3"/>
  <c r="G148" i="3"/>
  <c r="J148" i="3"/>
  <c r="L148" i="3"/>
  <c r="U148" i="3"/>
  <c r="F148" i="3"/>
  <c r="B148" i="3" l="1"/>
  <c r="B122" i="2" s="1"/>
  <c r="A150" i="3"/>
  <c r="N150" i="3" s="1"/>
  <c r="X149" i="3"/>
  <c r="W149" i="3"/>
  <c r="Z149" i="3"/>
  <c r="AA149" i="3"/>
  <c r="Y149" i="3"/>
  <c r="V149" i="3"/>
  <c r="A123" i="2"/>
  <c r="D149" i="3"/>
  <c r="M149" i="3"/>
  <c r="P149" i="3"/>
  <c r="H149" i="3"/>
  <c r="T149" i="3"/>
  <c r="R149" i="3"/>
  <c r="Q149" i="3"/>
  <c r="K149" i="3"/>
  <c r="S149" i="3"/>
  <c r="E149" i="3"/>
  <c r="I149" i="3"/>
  <c r="G149" i="3"/>
  <c r="L149" i="3"/>
  <c r="J149" i="3"/>
  <c r="F149" i="3"/>
  <c r="U149" i="3"/>
  <c r="B149" i="3" l="1"/>
  <c r="B123" i="2" s="1"/>
  <c r="A151" i="3"/>
  <c r="N151" i="3" s="1"/>
  <c r="X150" i="3"/>
  <c r="W150" i="3"/>
  <c r="AA150" i="3"/>
  <c r="V150" i="3"/>
  <c r="Z150" i="3"/>
  <c r="Y150" i="3"/>
  <c r="A124" i="2"/>
  <c r="P150" i="3"/>
  <c r="R150" i="3"/>
  <c r="Q150" i="3"/>
  <c r="H150" i="3"/>
  <c r="M150" i="3"/>
  <c r="D150" i="3"/>
  <c r="I150" i="3"/>
  <c r="T150" i="3"/>
  <c r="S150" i="3"/>
  <c r="K150" i="3"/>
  <c r="E150" i="3"/>
  <c r="G150" i="3"/>
  <c r="F150" i="3"/>
  <c r="U150" i="3"/>
  <c r="L150" i="3"/>
  <c r="J150" i="3"/>
  <c r="B150" i="3" l="1"/>
  <c r="B124" i="2" s="1"/>
  <c r="A152" i="3"/>
  <c r="N152" i="3" s="1"/>
  <c r="Z151" i="3"/>
  <c r="X151" i="3"/>
  <c r="W151" i="3"/>
  <c r="Y151" i="3"/>
  <c r="V151" i="3"/>
  <c r="AA151" i="3"/>
  <c r="A125" i="2"/>
  <c r="R151" i="3"/>
  <c r="Q151" i="3"/>
  <c r="H151" i="3"/>
  <c r="D151" i="3"/>
  <c r="M151" i="3"/>
  <c r="I151" i="3"/>
  <c r="T151" i="3"/>
  <c r="P151" i="3"/>
  <c r="S151" i="3"/>
  <c r="E151" i="3"/>
  <c r="K151" i="3"/>
  <c r="G151" i="3"/>
  <c r="F151" i="3"/>
  <c r="J151" i="3"/>
  <c r="U151" i="3"/>
  <c r="L151" i="3"/>
  <c r="B151" i="3" l="1"/>
  <c r="B125" i="2" s="1"/>
  <c r="A153" i="3"/>
  <c r="N153" i="3" s="1"/>
  <c r="V152" i="3"/>
  <c r="X152" i="3"/>
  <c r="AA152" i="3"/>
  <c r="Z152" i="3"/>
  <c r="W152" i="3"/>
  <c r="Y152" i="3"/>
  <c r="A126" i="2"/>
  <c r="M152" i="3"/>
  <c r="H152" i="3"/>
  <c r="I152" i="3"/>
  <c r="T152" i="3"/>
  <c r="P152" i="3"/>
  <c r="R152" i="3"/>
  <c r="Q152" i="3"/>
  <c r="S152" i="3"/>
  <c r="E152" i="3"/>
  <c r="D152" i="3"/>
  <c r="K152" i="3"/>
  <c r="G152" i="3"/>
  <c r="J152" i="3"/>
  <c r="L152" i="3"/>
  <c r="F152" i="3"/>
  <c r="U152" i="3"/>
  <c r="B152" i="3" l="1"/>
  <c r="B126" i="2" s="1"/>
  <c r="A154" i="3"/>
  <c r="N154" i="3" s="1"/>
  <c r="X153" i="3"/>
  <c r="W153" i="3"/>
  <c r="AA153" i="3"/>
  <c r="V153" i="3"/>
  <c r="Y153" i="3"/>
  <c r="Z153" i="3"/>
  <c r="A127" i="2"/>
  <c r="I153" i="3"/>
  <c r="H153" i="3"/>
  <c r="P153" i="3"/>
  <c r="M153" i="3"/>
  <c r="R153" i="3"/>
  <c r="Q153" i="3"/>
  <c r="T153" i="3"/>
  <c r="K153" i="3"/>
  <c r="S153" i="3"/>
  <c r="E153" i="3"/>
  <c r="D153" i="3"/>
  <c r="G153" i="3"/>
  <c r="L153" i="3"/>
  <c r="F153" i="3"/>
  <c r="U153" i="3"/>
  <c r="J153" i="3"/>
  <c r="B153" i="3" l="1"/>
  <c r="B127" i="2" s="1"/>
  <c r="A155" i="3"/>
  <c r="N155" i="3" s="1"/>
  <c r="V154" i="3"/>
  <c r="W154" i="3"/>
  <c r="Z154" i="3"/>
  <c r="Y154" i="3"/>
  <c r="AA154" i="3"/>
  <c r="X154" i="3"/>
  <c r="A128" i="2"/>
  <c r="P154" i="3"/>
  <c r="H154" i="3"/>
  <c r="R154" i="3"/>
  <c r="D154" i="3"/>
  <c r="Q154" i="3"/>
  <c r="T154" i="3"/>
  <c r="M154" i="3"/>
  <c r="I154" i="3"/>
  <c r="S154" i="3"/>
  <c r="K154" i="3"/>
  <c r="E154" i="3"/>
  <c r="G154" i="3"/>
  <c r="F154" i="3"/>
  <c r="U154" i="3"/>
  <c r="L154" i="3"/>
  <c r="J154" i="3"/>
  <c r="B154" i="3" l="1"/>
  <c r="B128" i="2" s="1"/>
  <c r="A156" i="3"/>
  <c r="N156" i="3" s="1"/>
  <c r="V155" i="3"/>
  <c r="X155" i="3"/>
  <c r="W155" i="3"/>
  <c r="Y155" i="3"/>
  <c r="AA155" i="3"/>
  <c r="Z155" i="3"/>
  <c r="A129" i="2"/>
  <c r="R155" i="3"/>
  <c r="Q155" i="3"/>
  <c r="S155" i="3"/>
  <c r="M155" i="3"/>
  <c r="I155" i="3"/>
  <c r="T155" i="3"/>
  <c r="H155" i="3"/>
  <c r="P155" i="3"/>
  <c r="E155" i="3"/>
  <c r="K155" i="3"/>
  <c r="D155" i="3"/>
  <c r="G155" i="3"/>
  <c r="F155" i="3"/>
  <c r="U155" i="3"/>
  <c r="J155" i="3"/>
  <c r="L155" i="3"/>
  <c r="B155" i="3" l="1"/>
  <c r="B129" i="2" s="1"/>
  <c r="A157" i="3"/>
  <c r="N157" i="3" s="1"/>
  <c r="X156" i="3"/>
  <c r="W156" i="3"/>
  <c r="V156" i="3"/>
  <c r="Y156" i="3"/>
  <c r="AA156" i="3"/>
  <c r="Z156" i="3"/>
  <c r="A130" i="2"/>
  <c r="M156" i="3"/>
  <c r="I156" i="3"/>
  <c r="T156" i="3"/>
  <c r="H156" i="3"/>
  <c r="P156" i="3"/>
  <c r="R156" i="3"/>
  <c r="Q156" i="3"/>
  <c r="S156" i="3"/>
  <c r="E156" i="3"/>
  <c r="D156" i="3"/>
  <c r="K156" i="3"/>
  <c r="G156" i="3"/>
  <c r="J156" i="3"/>
  <c r="L156" i="3"/>
  <c r="F156" i="3"/>
  <c r="U156" i="3"/>
  <c r="B156" i="3" l="1"/>
  <c r="B130" i="2" s="1"/>
  <c r="A158" i="3"/>
  <c r="N158" i="3" s="1"/>
  <c r="V157" i="3"/>
  <c r="W157" i="3"/>
  <c r="X157" i="3"/>
  <c r="Z157" i="3"/>
  <c r="AA157" i="3"/>
  <c r="Y157" i="3"/>
  <c r="A131" i="2"/>
  <c r="S157" i="3"/>
  <c r="P157" i="3"/>
  <c r="H157" i="3"/>
  <c r="M157" i="3"/>
  <c r="T157" i="3"/>
  <c r="R157" i="3"/>
  <c r="Q157" i="3"/>
  <c r="I157" i="3"/>
  <c r="K157" i="3"/>
  <c r="D157" i="3"/>
  <c r="E157" i="3"/>
  <c r="G157" i="3"/>
  <c r="L157" i="3"/>
  <c r="J157" i="3"/>
  <c r="F157" i="3"/>
  <c r="U157" i="3"/>
  <c r="B157" i="3" l="1"/>
  <c r="B131" i="2" s="1"/>
  <c r="A159" i="3"/>
  <c r="N159" i="3" s="1"/>
  <c r="X158" i="3"/>
  <c r="W158" i="3"/>
  <c r="Z158" i="3"/>
  <c r="Y158" i="3"/>
  <c r="V158" i="3"/>
  <c r="AA158" i="3"/>
  <c r="A132" i="2"/>
  <c r="S158" i="3"/>
  <c r="P158" i="3"/>
  <c r="T158" i="3"/>
  <c r="R158" i="3"/>
  <c r="Q158" i="3"/>
  <c r="M158" i="3"/>
  <c r="I158" i="3"/>
  <c r="B158" i="3" s="1"/>
  <c r="B132" i="2" s="1"/>
  <c r="H158" i="3"/>
  <c r="K158" i="3"/>
  <c r="D158" i="3"/>
  <c r="E158" i="3"/>
  <c r="G158" i="3"/>
  <c r="F158" i="3"/>
  <c r="U158" i="3"/>
  <c r="J158" i="3"/>
  <c r="L158" i="3"/>
  <c r="A160" i="3" l="1"/>
  <c r="N160" i="3" s="1"/>
  <c r="X159" i="3"/>
  <c r="Z159" i="3"/>
  <c r="V159" i="3"/>
  <c r="AA159" i="3"/>
  <c r="Y159" i="3"/>
  <c r="W159" i="3"/>
  <c r="A133" i="2"/>
  <c r="R159" i="3"/>
  <c r="Q159" i="3"/>
  <c r="H159" i="3"/>
  <c r="M159" i="3"/>
  <c r="I159" i="3"/>
  <c r="T159" i="3"/>
  <c r="S159" i="3"/>
  <c r="P159" i="3"/>
  <c r="D159" i="3"/>
  <c r="K159" i="3"/>
  <c r="E159" i="3"/>
  <c r="G159" i="3"/>
  <c r="F159" i="3"/>
  <c r="J159" i="3"/>
  <c r="U159" i="3"/>
  <c r="L159" i="3"/>
  <c r="B159" i="3" l="1"/>
  <c r="B133" i="2" s="1"/>
  <c r="V160" i="3"/>
  <c r="X160" i="3"/>
  <c r="AA160" i="3"/>
  <c r="W160" i="3"/>
  <c r="Z160" i="3"/>
  <c r="Y160" i="3"/>
  <c r="A134" i="2"/>
  <c r="L160" i="3"/>
  <c r="Q160" i="3"/>
  <c r="P160" i="3"/>
  <c r="M160" i="3"/>
  <c r="R160" i="3"/>
  <c r="U160" i="3"/>
  <c r="T160" i="3"/>
  <c r="S160" i="3"/>
  <c r="H160" i="3"/>
  <c r="K160" i="3"/>
  <c r="J160" i="3"/>
  <c r="I160" i="3"/>
  <c r="B160" i="3" s="1"/>
  <c r="B134" i="2" s="1"/>
  <c r="A161" i="3"/>
  <c r="N161" i="3" s="1"/>
  <c r="D160" i="3"/>
  <c r="G160" i="3"/>
  <c r="F160" i="3"/>
  <c r="E160" i="3"/>
  <c r="V161" i="3" l="1"/>
  <c r="X161" i="3"/>
  <c r="W161" i="3"/>
  <c r="AA161" i="3"/>
  <c r="Z161" i="3"/>
  <c r="Y161" i="3"/>
  <c r="A135" i="2"/>
  <c r="H161" i="3"/>
  <c r="K161" i="3"/>
  <c r="J161" i="3"/>
  <c r="I161" i="3"/>
  <c r="A162" i="3"/>
  <c r="N162" i="3" s="1"/>
  <c r="D161" i="3"/>
  <c r="G161" i="3"/>
  <c r="F161" i="3"/>
  <c r="E161" i="3"/>
  <c r="R161" i="3"/>
  <c r="U161" i="3"/>
  <c r="T161" i="3"/>
  <c r="S161" i="3"/>
  <c r="P161" i="3"/>
  <c r="M161" i="3"/>
  <c r="L161" i="3"/>
  <c r="Q161" i="3"/>
  <c r="B161" i="3" l="1"/>
  <c r="B135" i="2" s="1"/>
  <c r="V162" i="3"/>
  <c r="W162" i="3"/>
  <c r="Z162" i="3"/>
  <c r="X162" i="3"/>
  <c r="Y162" i="3"/>
  <c r="AA162" i="3"/>
  <c r="A136" i="2"/>
  <c r="U162" i="3"/>
  <c r="T162" i="3"/>
  <c r="S162" i="3"/>
  <c r="R162" i="3"/>
  <c r="A163" i="3"/>
  <c r="N163" i="3" s="1"/>
  <c r="F162" i="3"/>
  <c r="D162" i="3"/>
  <c r="Q162" i="3"/>
  <c r="P162" i="3"/>
  <c r="M162" i="3"/>
  <c r="L162" i="3"/>
  <c r="K162" i="3"/>
  <c r="J162" i="3"/>
  <c r="I162" i="3"/>
  <c r="H162" i="3"/>
  <c r="G162" i="3"/>
  <c r="E162" i="3"/>
  <c r="B162" i="3" l="1"/>
  <c r="B136" i="2" s="1"/>
  <c r="V163" i="3"/>
  <c r="X163" i="3"/>
  <c r="W163" i="3"/>
  <c r="Y163" i="3"/>
  <c r="Z163" i="3"/>
  <c r="AA163" i="3"/>
  <c r="A137" i="2"/>
  <c r="T163" i="3"/>
  <c r="S163" i="3"/>
  <c r="R163" i="3"/>
  <c r="Q163" i="3"/>
  <c r="A164" i="3"/>
  <c r="N164" i="3" s="1"/>
  <c r="F163" i="3"/>
  <c r="E163" i="3"/>
  <c r="U163" i="3"/>
  <c r="P163" i="3"/>
  <c r="M163" i="3"/>
  <c r="L163" i="3"/>
  <c r="K163" i="3"/>
  <c r="D163" i="3"/>
  <c r="J163" i="3"/>
  <c r="I163" i="3"/>
  <c r="B163" i="3" s="1"/>
  <c r="B137" i="2" s="1"/>
  <c r="H163" i="3"/>
  <c r="G163" i="3"/>
  <c r="W164" i="3" l="1"/>
  <c r="X164" i="3"/>
  <c r="Y164" i="3"/>
  <c r="V164" i="3"/>
  <c r="AA164" i="3"/>
  <c r="Z164" i="3"/>
  <c r="A138" i="2"/>
  <c r="A165" i="3"/>
  <c r="N165" i="3" s="1"/>
  <c r="F164" i="3"/>
  <c r="E164" i="3"/>
  <c r="D164" i="3"/>
  <c r="G164" i="3"/>
  <c r="J164" i="3"/>
  <c r="H164" i="3"/>
  <c r="T164" i="3"/>
  <c r="S164" i="3"/>
  <c r="R164" i="3"/>
  <c r="Q164" i="3"/>
  <c r="I164" i="3"/>
  <c r="P164" i="3"/>
  <c r="M164" i="3"/>
  <c r="L164" i="3"/>
  <c r="K164" i="3"/>
  <c r="U164" i="3"/>
  <c r="B164" i="3" l="1"/>
  <c r="B138" i="2" s="1"/>
  <c r="V165" i="3"/>
  <c r="X165" i="3"/>
  <c r="Y165" i="3"/>
  <c r="W165" i="3"/>
  <c r="Z165" i="3"/>
  <c r="AA165" i="3"/>
  <c r="A139" i="2"/>
  <c r="J165" i="3"/>
  <c r="I165" i="3"/>
  <c r="H165" i="3"/>
  <c r="G165" i="3"/>
  <c r="K165" i="3"/>
  <c r="A166" i="3"/>
  <c r="N166" i="3" s="1"/>
  <c r="F165" i="3"/>
  <c r="E165" i="3"/>
  <c r="D165" i="3"/>
  <c r="U165" i="3"/>
  <c r="P165" i="3"/>
  <c r="L165" i="3"/>
  <c r="T165" i="3"/>
  <c r="S165" i="3"/>
  <c r="R165" i="3"/>
  <c r="Q165" i="3"/>
  <c r="M165" i="3"/>
  <c r="B165" i="3" l="1"/>
  <c r="B139" i="2" s="1"/>
  <c r="X166" i="3"/>
  <c r="W166" i="3"/>
  <c r="V166" i="3"/>
  <c r="AA166" i="3"/>
  <c r="Z166" i="3"/>
  <c r="Y166" i="3"/>
  <c r="A140" i="2"/>
  <c r="I166" i="3"/>
  <c r="B166" i="3" s="1"/>
  <c r="B140" i="2" s="1"/>
  <c r="H166" i="3"/>
  <c r="K166" i="3"/>
  <c r="T166" i="3"/>
  <c r="A167" i="3"/>
  <c r="N167" i="3" s="1"/>
  <c r="E166" i="3"/>
  <c r="D166" i="3"/>
  <c r="G166" i="3"/>
  <c r="F166" i="3"/>
  <c r="R166" i="3"/>
  <c r="U166" i="3"/>
  <c r="P166" i="3"/>
  <c r="M166" i="3"/>
  <c r="Q166" i="3"/>
  <c r="S166" i="3"/>
  <c r="L166" i="3"/>
  <c r="J166" i="3"/>
  <c r="Z167" i="3" l="1"/>
  <c r="V167" i="3"/>
  <c r="W167" i="3"/>
  <c r="AA167" i="3"/>
  <c r="Y167" i="3"/>
  <c r="X167" i="3"/>
  <c r="A141" i="2"/>
  <c r="A168" i="3"/>
  <c r="N168" i="3" s="1"/>
  <c r="D167" i="3"/>
  <c r="G167" i="3"/>
  <c r="F167" i="3"/>
  <c r="S167" i="3"/>
  <c r="L167" i="3"/>
  <c r="P167" i="3"/>
  <c r="J167" i="3"/>
  <c r="R167" i="3"/>
  <c r="U167" i="3"/>
  <c r="T167" i="3"/>
  <c r="M167" i="3"/>
  <c r="Q167" i="3"/>
  <c r="I167" i="3"/>
  <c r="H167" i="3"/>
  <c r="E167" i="3"/>
  <c r="K167" i="3"/>
  <c r="B167" i="3" l="1"/>
  <c r="B141" i="2" s="1"/>
  <c r="V168" i="3"/>
  <c r="AA168" i="3"/>
  <c r="Z168" i="3"/>
  <c r="Y168" i="3"/>
  <c r="X168" i="3"/>
  <c r="W168" i="3"/>
  <c r="A142" i="2"/>
  <c r="A169" i="3"/>
  <c r="N169" i="3" s="1"/>
  <c r="H168" i="3"/>
  <c r="G168" i="3"/>
  <c r="F168" i="3"/>
  <c r="E168" i="3"/>
  <c r="T168" i="3"/>
  <c r="D168" i="3"/>
  <c r="U168" i="3"/>
  <c r="R168" i="3"/>
  <c r="I168" i="3"/>
  <c r="L168" i="3"/>
  <c r="K168" i="3"/>
  <c r="S168" i="3"/>
  <c r="M168" i="3"/>
  <c r="Q168" i="3"/>
  <c r="P168" i="3"/>
  <c r="J168" i="3"/>
  <c r="B168" i="3" l="1"/>
  <c r="B142" i="2" s="1"/>
  <c r="V169" i="3"/>
  <c r="X169" i="3"/>
  <c r="W169" i="3"/>
  <c r="Z169" i="3"/>
  <c r="AA169" i="3"/>
  <c r="Y169" i="3"/>
  <c r="A143" i="2"/>
  <c r="Q169" i="3"/>
  <c r="A170" i="3"/>
  <c r="N170" i="3" s="1"/>
  <c r="K169" i="3"/>
  <c r="J169" i="3"/>
  <c r="L169" i="3"/>
  <c r="H169" i="3"/>
  <c r="U169" i="3"/>
  <c r="M169" i="3"/>
  <c r="P169" i="3"/>
  <c r="S169" i="3"/>
  <c r="R169" i="3"/>
  <c r="G169" i="3"/>
  <c r="F169" i="3"/>
  <c r="D169" i="3"/>
  <c r="T169" i="3"/>
  <c r="I169" i="3"/>
  <c r="E169" i="3"/>
  <c r="B169" i="3" l="1"/>
  <c r="B143" i="2" s="1"/>
  <c r="V170" i="3"/>
  <c r="X170" i="3"/>
  <c r="W170" i="3"/>
  <c r="Z170" i="3"/>
  <c r="AA170" i="3"/>
  <c r="Y170" i="3"/>
  <c r="A144" i="2"/>
  <c r="G170" i="3"/>
  <c r="F170" i="3"/>
  <c r="I170" i="3"/>
  <c r="D170" i="3"/>
  <c r="L170" i="3"/>
  <c r="K170" i="3"/>
  <c r="J170" i="3"/>
  <c r="M170" i="3"/>
  <c r="U170" i="3"/>
  <c r="T170" i="3"/>
  <c r="A171" i="3"/>
  <c r="N171" i="3" s="1"/>
  <c r="E170" i="3"/>
  <c r="R170" i="3"/>
  <c r="Q170" i="3"/>
  <c r="P170" i="3"/>
  <c r="S170" i="3"/>
  <c r="H170" i="3"/>
  <c r="B170" i="3" l="1"/>
  <c r="B144" i="2" s="1"/>
  <c r="X171" i="3"/>
  <c r="W171" i="3"/>
  <c r="Y171" i="3"/>
  <c r="Z171" i="3"/>
  <c r="AA171" i="3"/>
  <c r="V171" i="3"/>
  <c r="A145" i="2"/>
  <c r="A172" i="3"/>
  <c r="N172" i="3" s="1"/>
  <c r="F171" i="3"/>
  <c r="E171" i="3"/>
  <c r="D171" i="3"/>
  <c r="Q171" i="3"/>
  <c r="M171" i="3"/>
  <c r="G171" i="3"/>
  <c r="H171" i="3"/>
  <c r="T171" i="3"/>
  <c r="S171" i="3"/>
  <c r="R171" i="3"/>
  <c r="K171" i="3"/>
  <c r="P171" i="3"/>
  <c r="L171" i="3"/>
  <c r="J171" i="3"/>
  <c r="I171" i="3"/>
  <c r="B171" i="3" s="1"/>
  <c r="B145" i="2" s="1"/>
  <c r="U171" i="3"/>
  <c r="W172" i="3" l="1"/>
  <c r="V172" i="3"/>
  <c r="Y172" i="3"/>
  <c r="X172" i="3"/>
  <c r="Z172" i="3"/>
  <c r="AA172" i="3"/>
  <c r="A146" i="2"/>
  <c r="A173" i="3"/>
  <c r="N173" i="3" s="1"/>
  <c r="F172" i="3"/>
  <c r="E172" i="3"/>
  <c r="D172" i="3"/>
  <c r="Q172" i="3"/>
  <c r="P172" i="3"/>
  <c r="M172" i="3"/>
  <c r="L172" i="3"/>
  <c r="J172" i="3"/>
  <c r="H172" i="3"/>
  <c r="U172" i="3"/>
  <c r="T172" i="3"/>
  <c r="S172" i="3"/>
  <c r="R172" i="3"/>
  <c r="K172" i="3"/>
  <c r="G172" i="3"/>
  <c r="I172" i="3"/>
  <c r="B172" i="3" l="1"/>
  <c r="B146" i="2" s="1"/>
  <c r="W173" i="3"/>
  <c r="Z173" i="3"/>
  <c r="V173" i="3"/>
  <c r="X173" i="3"/>
  <c r="Y173" i="3"/>
  <c r="AA173" i="3"/>
  <c r="A147" i="2"/>
  <c r="J173" i="3"/>
  <c r="I173" i="3"/>
  <c r="H173" i="3"/>
  <c r="U173" i="3"/>
  <c r="L173" i="3"/>
  <c r="A174" i="3"/>
  <c r="N174" i="3" s="1"/>
  <c r="F173" i="3"/>
  <c r="E173" i="3"/>
  <c r="D173" i="3"/>
  <c r="Q173" i="3"/>
  <c r="P173" i="3"/>
  <c r="G173" i="3"/>
  <c r="T173" i="3"/>
  <c r="S173" i="3"/>
  <c r="R173" i="3"/>
  <c r="K173" i="3"/>
  <c r="M173" i="3"/>
  <c r="Z174" i="3" l="1"/>
  <c r="W174" i="3"/>
  <c r="AA174" i="3"/>
  <c r="Y174" i="3"/>
  <c r="V174" i="3"/>
  <c r="X174" i="3"/>
  <c r="A148" i="2"/>
  <c r="E174" i="3"/>
  <c r="D174" i="3"/>
  <c r="G174" i="3"/>
  <c r="T174" i="3"/>
  <c r="I174" i="3"/>
  <c r="B174" i="3" s="1"/>
  <c r="B148" i="2" s="1"/>
  <c r="H174" i="3"/>
  <c r="F174" i="3"/>
  <c r="S174" i="3"/>
  <c r="R174" i="3"/>
  <c r="U174" i="3"/>
  <c r="J174" i="3"/>
  <c r="P174" i="3"/>
  <c r="K174" i="3"/>
  <c r="M174" i="3"/>
  <c r="L174" i="3"/>
  <c r="Q174" i="3"/>
  <c r="A175" i="3"/>
  <c r="N175" i="3" s="1"/>
  <c r="B173" i="3"/>
  <c r="B147" i="2" s="1"/>
  <c r="V175" i="3" l="1"/>
  <c r="X175" i="3"/>
  <c r="Y175" i="3"/>
  <c r="W175" i="3"/>
  <c r="AA175" i="3"/>
  <c r="Z175" i="3"/>
  <c r="A149" i="2"/>
  <c r="H175" i="3"/>
  <c r="K175" i="3"/>
  <c r="J175" i="3"/>
  <c r="S175" i="3"/>
  <c r="E175" i="3"/>
  <c r="A176" i="3"/>
  <c r="N176" i="3" s="1"/>
  <c r="D175" i="3"/>
  <c r="G175" i="3"/>
  <c r="F175" i="3"/>
  <c r="M175" i="3"/>
  <c r="R175" i="3"/>
  <c r="U175" i="3"/>
  <c r="T175" i="3"/>
  <c r="I175" i="3"/>
  <c r="B175" i="3" s="1"/>
  <c r="B149" i="2" s="1"/>
  <c r="L175" i="3"/>
  <c r="Q175" i="3"/>
  <c r="P175" i="3"/>
  <c r="V176" i="3" l="1"/>
  <c r="AA176" i="3"/>
  <c r="W176" i="3"/>
  <c r="Z176" i="3"/>
  <c r="Y176" i="3"/>
  <c r="X176" i="3"/>
  <c r="A150" i="2"/>
  <c r="A177" i="3"/>
  <c r="N177" i="3" s="1"/>
  <c r="D176" i="3"/>
  <c r="G176" i="3"/>
  <c r="F176" i="3"/>
  <c r="M176" i="3"/>
  <c r="U176" i="3"/>
  <c r="T176" i="3"/>
  <c r="I176" i="3"/>
  <c r="B176" i="3" s="1"/>
  <c r="B150" i="2" s="1"/>
  <c r="K176" i="3"/>
  <c r="S176" i="3"/>
  <c r="R176" i="3"/>
  <c r="J176" i="3"/>
  <c r="L176" i="3"/>
  <c r="Q176" i="3"/>
  <c r="P176" i="3"/>
  <c r="E176" i="3"/>
  <c r="H176" i="3"/>
  <c r="X177" i="3" l="1"/>
  <c r="W177" i="3"/>
  <c r="V177" i="3"/>
  <c r="AA177" i="3"/>
  <c r="Z177" i="3"/>
  <c r="Y177" i="3"/>
  <c r="A151" i="2"/>
  <c r="A178" i="3"/>
  <c r="N178" i="3" s="1"/>
  <c r="D177" i="3"/>
  <c r="G177" i="3"/>
  <c r="F177" i="3"/>
  <c r="M177" i="3"/>
  <c r="R177" i="3"/>
  <c r="U177" i="3"/>
  <c r="T177" i="3"/>
  <c r="H177" i="3"/>
  <c r="J177" i="3"/>
  <c r="I177" i="3"/>
  <c r="L177" i="3"/>
  <c r="Q177" i="3"/>
  <c r="P177" i="3"/>
  <c r="E177" i="3"/>
  <c r="K177" i="3"/>
  <c r="S177" i="3"/>
  <c r="B177" i="3" l="1"/>
  <c r="B151" i="2" s="1"/>
  <c r="V178" i="3"/>
  <c r="X178" i="3"/>
  <c r="W178" i="3"/>
  <c r="Z178" i="3"/>
  <c r="Y178" i="3"/>
  <c r="AA178" i="3"/>
  <c r="A152" i="2"/>
  <c r="A179" i="3"/>
  <c r="N179" i="3" s="1"/>
  <c r="G178" i="3"/>
  <c r="F178" i="3"/>
  <c r="E178" i="3"/>
  <c r="L178" i="3"/>
  <c r="T178" i="3"/>
  <c r="S178" i="3"/>
  <c r="J178" i="3"/>
  <c r="U178" i="3"/>
  <c r="H178" i="3"/>
  <c r="Q178" i="3"/>
  <c r="P178" i="3"/>
  <c r="M178" i="3"/>
  <c r="D178" i="3"/>
  <c r="K178" i="3"/>
  <c r="I178" i="3"/>
  <c r="R178" i="3"/>
  <c r="B178" i="3" l="1"/>
  <c r="B152" i="2" s="1"/>
  <c r="X179" i="3"/>
  <c r="W179" i="3"/>
  <c r="V179" i="3"/>
  <c r="Z179" i="3"/>
  <c r="Y179" i="3"/>
  <c r="AA179" i="3"/>
  <c r="A153" i="2"/>
  <c r="A180" i="3"/>
  <c r="N180" i="3" s="1"/>
  <c r="F179" i="3"/>
  <c r="E179" i="3"/>
  <c r="D179" i="3"/>
  <c r="K179" i="3"/>
  <c r="T179" i="3"/>
  <c r="S179" i="3"/>
  <c r="R179" i="3"/>
  <c r="G179" i="3"/>
  <c r="M179" i="3"/>
  <c r="L179" i="3"/>
  <c r="U179" i="3"/>
  <c r="I179" i="3"/>
  <c r="H179" i="3"/>
  <c r="P179" i="3"/>
  <c r="J179" i="3"/>
  <c r="Q179" i="3"/>
  <c r="B179" i="3" l="1"/>
  <c r="B153" i="2" s="1"/>
  <c r="W180" i="3"/>
  <c r="X180" i="3"/>
  <c r="Y180" i="3"/>
  <c r="V180" i="3"/>
  <c r="AA180" i="3"/>
  <c r="Z180" i="3"/>
  <c r="A154" i="2"/>
  <c r="A181" i="3"/>
  <c r="N181" i="3" s="1"/>
  <c r="F180" i="3"/>
  <c r="E180" i="3"/>
  <c r="D180" i="3"/>
  <c r="K180" i="3"/>
  <c r="P180" i="3"/>
  <c r="M180" i="3"/>
  <c r="L180" i="3"/>
  <c r="U180" i="3"/>
  <c r="J180" i="3"/>
  <c r="T180" i="3"/>
  <c r="S180" i="3"/>
  <c r="R180" i="3"/>
  <c r="G180" i="3"/>
  <c r="I180" i="3"/>
  <c r="H180" i="3"/>
  <c r="Q180" i="3"/>
  <c r="X181" i="3" l="1"/>
  <c r="Z181" i="3"/>
  <c r="V181" i="3"/>
  <c r="W181" i="3"/>
  <c r="AA181" i="3"/>
  <c r="Y181" i="3"/>
  <c r="A155" i="2"/>
  <c r="A182" i="3"/>
  <c r="N182" i="3" s="1"/>
  <c r="E181" i="3"/>
  <c r="D181" i="3"/>
  <c r="G181" i="3"/>
  <c r="J181" i="3"/>
  <c r="H181" i="3"/>
  <c r="K181" i="3"/>
  <c r="S181" i="3"/>
  <c r="R181" i="3"/>
  <c r="U181" i="3"/>
  <c r="F181" i="3"/>
  <c r="L181" i="3"/>
  <c r="Q181" i="3"/>
  <c r="I181" i="3"/>
  <c r="P181" i="3"/>
  <c r="M181" i="3"/>
  <c r="T181" i="3"/>
  <c r="B180" i="3"/>
  <c r="B154" i="2" s="1"/>
  <c r="X182" i="3" l="1"/>
  <c r="W182" i="3"/>
  <c r="V182" i="3"/>
  <c r="Z182" i="3"/>
  <c r="AA182" i="3"/>
  <c r="Y182" i="3"/>
  <c r="A156" i="2"/>
  <c r="T182" i="3"/>
  <c r="D182" i="3"/>
  <c r="G182" i="3"/>
  <c r="F182" i="3"/>
  <c r="I182" i="3"/>
  <c r="Q182" i="3"/>
  <c r="S182" i="3"/>
  <c r="M182" i="3"/>
  <c r="R182" i="3"/>
  <c r="A183" i="3"/>
  <c r="N183" i="3" s="1"/>
  <c r="U182" i="3"/>
  <c r="E182" i="3"/>
  <c r="L182" i="3"/>
  <c r="P182" i="3"/>
  <c r="H182" i="3"/>
  <c r="K182" i="3"/>
  <c r="J182" i="3"/>
  <c r="B181" i="3"/>
  <c r="B155" i="2" s="1"/>
  <c r="B182" i="3" l="1"/>
  <c r="B156" i="2" s="1"/>
  <c r="V183" i="3"/>
  <c r="W183" i="3"/>
  <c r="X183" i="3"/>
  <c r="Y183" i="3"/>
  <c r="Z183" i="3"/>
  <c r="AA183" i="3"/>
  <c r="A157" i="2"/>
  <c r="A184" i="3"/>
  <c r="N184" i="3" s="1"/>
  <c r="E183" i="3"/>
  <c r="U183" i="3"/>
  <c r="L183" i="3"/>
  <c r="K183" i="3"/>
  <c r="S183" i="3"/>
  <c r="P183" i="3"/>
  <c r="G183" i="3"/>
  <c r="M183" i="3"/>
  <c r="J183" i="3"/>
  <c r="H183" i="3"/>
  <c r="F183" i="3"/>
  <c r="D183" i="3"/>
  <c r="R183" i="3"/>
  <c r="Q183" i="3"/>
  <c r="I183" i="3"/>
  <c r="T183" i="3"/>
  <c r="B183" i="3" l="1"/>
  <c r="B157" i="2" s="1"/>
  <c r="X184" i="3"/>
  <c r="V184" i="3"/>
  <c r="AA184" i="3"/>
  <c r="Z184" i="3"/>
  <c r="Y184" i="3"/>
  <c r="W184" i="3"/>
  <c r="A158" i="2"/>
  <c r="A185" i="3"/>
  <c r="N185" i="3" s="1"/>
  <c r="E184" i="3"/>
  <c r="U184" i="3"/>
  <c r="L184" i="3"/>
  <c r="R184" i="3"/>
  <c r="Q184" i="3"/>
  <c r="P184" i="3"/>
  <c r="I184" i="3"/>
  <c r="S184" i="3"/>
  <c r="G184" i="3"/>
  <c r="D184" i="3"/>
  <c r="F184" i="3"/>
  <c r="M184" i="3"/>
  <c r="J184" i="3"/>
  <c r="H184" i="3"/>
  <c r="K184" i="3"/>
  <c r="T184" i="3"/>
  <c r="B184" i="3" l="1"/>
  <c r="B158" i="2" s="1"/>
  <c r="X185" i="3"/>
  <c r="W185" i="3"/>
  <c r="AA185" i="3"/>
  <c r="Z185" i="3"/>
  <c r="Y185" i="3"/>
  <c r="V185" i="3"/>
  <c r="A159" i="2"/>
  <c r="S185" i="3"/>
  <c r="R185" i="3"/>
  <c r="T185" i="3"/>
  <c r="P185" i="3"/>
  <c r="E185" i="3"/>
  <c r="M185" i="3"/>
  <c r="L185" i="3"/>
  <c r="J185" i="3"/>
  <c r="F185" i="3"/>
  <c r="G185" i="3"/>
  <c r="K185" i="3"/>
  <c r="D185" i="3"/>
  <c r="I185" i="3"/>
  <c r="H185" i="3"/>
  <c r="Q185" i="3"/>
  <c r="U185" i="3"/>
  <c r="A186" i="3"/>
  <c r="N186" i="3" s="1"/>
  <c r="B185" i="3" l="1"/>
  <c r="B159" i="2" s="1"/>
  <c r="V186" i="3"/>
  <c r="W186" i="3"/>
  <c r="X186" i="3"/>
  <c r="Z186" i="3"/>
  <c r="Y186" i="3"/>
  <c r="AA186" i="3"/>
  <c r="A160" i="2"/>
  <c r="S186" i="3"/>
  <c r="L186" i="3"/>
  <c r="Q186" i="3"/>
  <c r="F186" i="3"/>
  <c r="P186" i="3"/>
  <c r="R186" i="3"/>
  <c r="J186" i="3"/>
  <c r="M186" i="3"/>
  <c r="H186" i="3"/>
  <c r="K186" i="3"/>
  <c r="A187" i="3"/>
  <c r="N187" i="3" s="1"/>
  <c r="G186" i="3"/>
  <c r="U186" i="3"/>
  <c r="E186" i="3"/>
  <c r="I186" i="3"/>
  <c r="D186" i="3"/>
  <c r="T186" i="3"/>
  <c r="B186" i="3" l="1"/>
  <c r="B160" i="2" s="1"/>
  <c r="X187" i="3"/>
  <c r="W187" i="3"/>
  <c r="V187" i="3"/>
  <c r="Y187" i="3"/>
  <c r="Z187" i="3"/>
  <c r="AA187" i="3"/>
  <c r="A161" i="2"/>
  <c r="I187" i="3"/>
  <c r="H187" i="3"/>
  <c r="K187" i="3"/>
  <c r="A188" i="3"/>
  <c r="N188" i="3" s="1"/>
  <c r="E187" i="3"/>
  <c r="D187" i="3"/>
  <c r="G187" i="3"/>
  <c r="P187" i="3"/>
  <c r="R187" i="3"/>
  <c r="U187" i="3"/>
  <c r="M187" i="3"/>
  <c r="Q187" i="3"/>
  <c r="T187" i="3"/>
  <c r="S187" i="3"/>
  <c r="J187" i="3"/>
  <c r="L187" i="3"/>
  <c r="F187" i="3"/>
  <c r="B187" i="3" l="1"/>
  <c r="B161" i="2" s="1"/>
  <c r="X188" i="3"/>
  <c r="W188" i="3"/>
  <c r="V188" i="3"/>
  <c r="Y188" i="3"/>
  <c r="AA188" i="3"/>
  <c r="Z188" i="3"/>
  <c r="A162" i="2"/>
  <c r="E188" i="3"/>
  <c r="H188" i="3"/>
  <c r="K188" i="3"/>
  <c r="T188" i="3"/>
  <c r="I188" i="3"/>
  <c r="L188" i="3"/>
  <c r="Q188" i="3"/>
  <c r="F188" i="3"/>
  <c r="S188" i="3"/>
  <c r="A189" i="3"/>
  <c r="N189" i="3" s="1"/>
  <c r="D188" i="3"/>
  <c r="G188" i="3"/>
  <c r="P188" i="3"/>
  <c r="R188" i="3"/>
  <c r="J188" i="3"/>
  <c r="M188" i="3"/>
  <c r="U188" i="3"/>
  <c r="B188" i="3" l="1"/>
  <c r="B162" i="2" s="1"/>
  <c r="V189" i="3"/>
  <c r="W189" i="3"/>
  <c r="X189" i="3"/>
  <c r="Z189" i="3"/>
  <c r="AA189" i="3"/>
  <c r="Y189" i="3"/>
  <c r="A163" i="2"/>
  <c r="R189" i="3"/>
  <c r="U189" i="3"/>
  <c r="A190" i="3"/>
  <c r="N190" i="3" s="1"/>
  <c r="F189" i="3"/>
  <c r="M189" i="3"/>
  <c r="G189" i="3"/>
  <c r="S189" i="3"/>
  <c r="L189" i="3"/>
  <c r="Q189" i="3"/>
  <c r="T189" i="3"/>
  <c r="I189" i="3"/>
  <c r="K189" i="3"/>
  <c r="E189" i="3"/>
  <c r="J189" i="3"/>
  <c r="H189" i="3"/>
  <c r="P189" i="3"/>
  <c r="D189" i="3"/>
  <c r="B189" i="3" l="1"/>
  <c r="B163" i="2" s="1"/>
  <c r="X190" i="3"/>
  <c r="W190" i="3"/>
  <c r="Z190" i="3"/>
  <c r="Y190" i="3"/>
  <c r="V190" i="3"/>
  <c r="AA190" i="3"/>
  <c r="A164" i="2"/>
  <c r="U190" i="3"/>
  <c r="T190" i="3"/>
  <c r="S190" i="3"/>
  <c r="H190" i="3"/>
  <c r="L190" i="3"/>
  <c r="P190" i="3"/>
  <c r="M190" i="3"/>
  <c r="J190" i="3"/>
  <c r="R190" i="3"/>
  <c r="Q190" i="3"/>
  <c r="D190" i="3"/>
  <c r="I190" i="3"/>
  <c r="B190" i="3" s="1"/>
  <c r="B164" i="2" s="1"/>
  <c r="G190" i="3"/>
  <c r="F190" i="3"/>
  <c r="E190" i="3"/>
  <c r="A191" i="3"/>
  <c r="N191" i="3" s="1"/>
  <c r="K190" i="3"/>
  <c r="V191" i="3" l="1"/>
  <c r="X191" i="3"/>
  <c r="Z191" i="3"/>
  <c r="AA191" i="3"/>
  <c r="Y191" i="3"/>
  <c r="W191" i="3"/>
  <c r="A165" i="2"/>
  <c r="A192" i="3"/>
  <c r="N192" i="3" s="1"/>
  <c r="G191" i="3"/>
  <c r="F191" i="3"/>
  <c r="E191" i="3"/>
  <c r="L191" i="3"/>
  <c r="H191" i="3"/>
  <c r="R191" i="3"/>
  <c r="U191" i="3"/>
  <c r="T191" i="3"/>
  <c r="S191" i="3"/>
  <c r="Q191" i="3"/>
  <c r="P191" i="3"/>
  <c r="M191" i="3"/>
  <c r="D191" i="3"/>
  <c r="K191" i="3"/>
  <c r="J191" i="3"/>
  <c r="I191" i="3"/>
  <c r="B191" i="3" s="1"/>
  <c r="B165" i="2" s="1"/>
  <c r="X192" i="3" l="1"/>
  <c r="V192" i="3"/>
  <c r="AA192" i="3"/>
  <c r="W192" i="3"/>
  <c r="Z192" i="3"/>
  <c r="Y192" i="3"/>
  <c r="A166" i="2"/>
  <c r="U192" i="3"/>
  <c r="A193" i="3"/>
  <c r="N193" i="3" s="1"/>
  <c r="F192" i="3"/>
  <c r="E192" i="3"/>
  <c r="L192" i="3"/>
  <c r="T192" i="3"/>
  <c r="S192" i="3"/>
  <c r="H192" i="3"/>
  <c r="D192" i="3"/>
  <c r="J192" i="3"/>
  <c r="R192" i="3"/>
  <c r="Q192" i="3"/>
  <c r="K192" i="3"/>
  <c r="P192" i="3"/>
  <c r="M192" i="3"/>
  <c r="I192" i="3"/>
  <c r="B192" i="3" s="1"/>
  <c r="B166" i="2" s="1"/>
  <c r="G192" i="3"/>
  <c r="V193" i="3" l="1"/>
  <c r="X193" i="3"/>
  <c r="W193" i="3"/>
  <c r="AA193" i="3"/>
  <c r="Z193" i="3"/>
  <c r="Y193" i="3"/>
  <c r="A194" i="3"/>
  <c r="N194" i="3" s="1"/>
  <c r="A167" i="2"/>
  <c r="T193" i="3"/>
  <c r="S193" i="3"/>
  <c r="R193" i="3"/>
  <c r="G193" i="3"/>
  <c r="H193" i="3"/>
  <c r="K193" i="3"/>
  <c r="P193" i="3"/>
  <c r="M193" i="3"/>
  <c r="L193" i="3"/>
  <c r="U193" i="3"/>
  <c r="I193" i="3"/>
  <c r="B193" i="3" s="1"/>
  <c r="B167" i="2" s="1"/>
  <c r="Q193" i="3"/>
  <c r="E193" i="3"/>
  <c r="J193" i="3"/>
  <c r="F193" i="3"/>
  <c r="D193" i="3"/>
  <c r="U194" i="3" l="1"/>
  <c r="V194" i="3"/>
  <c r="W194" i="3"/>
  <c r="Z194" i="3"/>
  <c r="X194" i="3"/>
  <c r="Y194" i="3"/>
  <c r="AA194" i="3"/>
  <c r="R194" i="3"/>
  <c r="L194" i="3"/>
  <c r="A168" i="2"/>
  <c r="D194" i="3"/>
  <c r="H194" i="3"/>
  <c r="I194" i="3"/>
  <c r="J194" i="3"/>
  <c r="K194" i="3"/>
  <c r="E194" i="3"/>
  <c r="F194" i="3"/>
  <c r="G194" i="3"/>
  <c r="M194" i="3"/>
  <c r="P194" i="3"/>
  <c r="Q194" i="3"/>
  <c r="S194" i="3"/>
  <c r="T194" i="3"/>
  <c r="B194" i="3" l="1"/>
  <c r="B16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derek</author>
    <author>Derek Harris</author>
  </authors>
  <commentList>
    <comment ref="D7" authorId="0" shapeId="0" xr:uid="{6CA5EB59-BA87-4D60-A7F7-E48B505CE90D}">
      <text>
        <r>
          <rPr>
            <b/>
            <sz val="11"/>
            <color indexed="81"/>
            <rFont val="Tahoma"/>
            <family val="2"/>
          </rPr>
          <t>derek:</t>
        </r>
        <r>
          <rPr>
            <sz val="11"/>
            <color indexed="81"/>
            <rFont val="Tahoma"/>
            <family val="2"/>
          </rPr>
          <t xml:space="preserve">
Data from QRIG
https://qrig.org/motive-power/locomotives/diesel</t>
        </r>
      </text>
    </comment>
    <comment ref="E7" authorId="0" shapeId="0" xr:uid="{851C9D92-55B5-4344-BFEE-23F3DAA4A380}">
      <text>
        <r>
          <rPr>
            <b/>
            <sz val="11"/>
            <color indexed="81"/>
            <rFont val="Tahoma"/>
            <family val="2"/>
          </rPr>
          <t>derek:</t>
        </r>
        <r>
          <rPr>
            <sz val="11"/>
            <color indexed="81"/>
            <rFont val="Tahoma"/>
            <family val="2"/>
          </rPr>
          <t xml:space="preserve">
Data from QRIG
https://qrig.org/motive-power/locomotives/diesel</t>
        </r>
      </text>
    </comment>
    <comment ref="F7" authorId="0" shapeId="0" xr:uid="{9A89E06C-1862-4913-9F64-EBDC38A8DFF5}">
      <text>
        <r>
          <rPr>
            <b/>
            <sz val="11"/>
            <color indexed="81"/>
            <rFont val="Tahoma"/>
            <family val="2"/>
          </rPr>
          <t>derek:</t>
        </r>
        <r>
          <rPr>
            <sz val="11"/>
            <color indexed="81"/>
            <rFont val="Tahoma"/>
            <family val="2"/>
          </rPr>
          <t xml:space="preserve">
Data from QRIG
https://qrig.org/motive-power/locomotives/diesel</t>
        </r>
      </text>
    </comment>
    <comment ref="G7" authorId="0" shapeId="0" xr:uid="{2CA3D051-91DA-4675-B817-0BE4E3E09F35}">
      <text>
        <r>
          <rPr>
            <b/>
            <sz val="9"/>
            <color indexed="81"/>
            <rFont val="Tahoma"/>
            <family val="2"/>
          </rPr>
          <t>derek:</t>
        </r>
        <r>
          <rPr>
            <sz val="9"/>
            <color indexed="81"/>
            <rFont val="Tahoma"/>
            <family val="2"/>
          </rPr>
          <t xml:space="preserve">
Data from original manufacturer tractive effort curve. CTE estimated. Performance looks implausible.</t>
        </r>
      </text>
    </comment>
    <comment ref="H7" authorId="0" shapeId="0" xr:uid="{EAFDBE97-BD49-41DE-96C5-1E327AC0892A}">
      <text>
        <r>
          <rPr>
            <b/>
            <sz val="11"/>
            <color indexed="81"/>
            <rFont val="Tahoma"/>
            <family val="2"/>
          </rPr>
          <t>derek:</t>
        </r>
        <r>
          <rPr>
            <sz val="11"/>
            <color indexed="81"/>
            <rFont val="Tahoma"/>
            <family val="2"/>
          </rPr>
          <t xml:space="preserve">
Data from Downer-EDI locomotive specifications sheet.</t>
        </r>
      </text>
    </comment>
    <comment ref="I7" authorId="0" shapeId="0" xr:uid="{FF9B4EB3-EAE4-4D3D-B283-8E329FC65BAE}">
      <text>
        <r>
          <rPr>
            <b/>
            <sz val="11"/>
            <color indexed="81"/>
            <rFont val="Tahoma"/>
            <family val="2"/>
          </rPr>
          <t>derek:</t>
        </r>
        <r>
          <rPr>
            <sz val="11"/>
            <color indexed="81"/>
            <rFont val="Tahoma"/>
            <family val="2"/>
          </rPr>
          <t xml:space="preserve">
Data from QRIG
https://qrig.org/motive-power/locomotives/diesel</t>
        </r>
      </text>
    </comment>
    <comment ref="J7" authorId="0" shapeId="0" xr:uid="{80CA0722-BFE5-4FDF-A93C-6AF082AB32A6}">
      <text>
        <r>
          <rPr>
            <b/>
            <sz val="11"/>
            <color indexed="81"/>
            <rFont val="Tahoma"/>
            <family val="2"/>
          </rPr>
          <t>derek:</t>
        </r>
        <r>
          <rPr>
            <sz val="11"/>
            <color indexed="81"/>
            <rFont val="Tahoma"/>
            <family val="2"/>
          </rPr>
          <t xml:space="preserve">
Data from Downer-EDI locomotive specifications sheet.</t>
        </r>
      </text>
    </comment>
    <comment ref="K7" authorId="0" shapeId="0" xr:uid="{5CB2247B-D392-4D96-944B-B28C3EFDC7B5}">
      <text>
        <r>
          <rPr>
            <b/>
            <sz val="11"/>
            <color indexed="81"/>
            <rFont val="Tahoma"/>
            <family val="2"/>
          </rPr>
          <t>derek:</t>
        </r>
        <r>
          <rPr>
            <sz val="11"/>
            <color indexed="81"/>
            <rFont val="Tahoma"/>
            <family val="2"/>
          </rPr>
          <t xml:space="preserve">
Data from Downer-EDI locomotive specifications sheet.</t>
        </r>
      </text>
    </comment>
    <comment ref="L7" authorId="0" shapeId="0" xr:uid="{F7B6C228-38CA-403E-ACE5-DEDE286BC850}">
      <text>
        <r>
          <rPr>
            <b/>
            <sz val="11"/>
            <color indexed="81"/>
            <rFont val="Tahoma"/>
            <family val="2"/>
          </rPr>
          <t>derek:</t>
        </r>
        <r>
          <rPr>
            <sz val="11"/>
            <color indexed="81"/>
            <rFont val="Tahoma"/>
            <family val="2"/>
          </rPr>
          <t xml:space="preserve">
Data from manufacturers original tractive effort curve.</t>
        </r>
      </text>
    </comment>
    <comment ref="M7" authorId="0" shapeId="0" xr:uid="{08A586BD-1A7D-42FD-8EA5-560A920424E7}">
      <text>
        <r>
          <rPr>
            <b/>
            <sz val="11"/>
            <color indexed="81"/>
            <rFont val="Tahoma"/>
            <family val="2"/>
          </rPr>
          <t>derek:</t>
        </r>
        <r>
          <rPr>
            <sz val="11"/>
            <color indexed="81"/>
            <rFont val="Tahoma"/>
            <family val="2"/>
          </rPr>
          <t xml:space="preserve">
Data from Downer-EDI locomotive specifications sheet.</t>
        </r>
      </text>
    </comment>
    <comment ref="P7" authorId="0" shapeId="0" xr:uid="{2E4507CE-4E73-4ED8-A7B0-37228846B13C}">
      <text>
        <r>
          <rPr>
            <b/>
            <sz val="11"/>
            <color indexed="81"/>
            <rFont val="Tahoma"/>
            <family val="2"/>
          </rPr>
          <t>derek:</t>
        </r>
        <r>
          <rPr>
            <sz val="11"/>
            <color indexed="81"/>
            <rFont val="Tahoma"/>
            <family val="2"/>
          </rPr>
          <t xml:space="preserve">
https://www.american-rails.com/diesel.html</t>
        </r>
      </text>
    </comment>
    <comment ref="Q7" authorId="0" shapeId="0" xr:uid="{24573948-5FD7-49E0-B55B-F254704A6D56}">
      <text>
        <r>
          <rPr>
            <b/>
            <sz val="11"/>
            <color indexed="81"/>
            <rFont val="Tahoma"/>
            <family val="2"/>
          </rPr>
          <t>derek:</t>
        </r>
        <r>
          <rPr>
            <sz val="11"/>
            <color indexed="81"/>
            <rFont val="Tahoma"/>
            <family val="2"/>
          </rPr>
          <t xml:space="preserve">
https://www.american-rails.com/diesel.html</t>
        </r>
      </text>
    </comment>
    <comment ref="R7" authorId="0" shapeId="0" xr:uid="{8A7E4E94-B83A-464E-A11E-A8CB63633795}">
      <text>
        <r>
          <rPr>
            <b/>
            <sz val="11"/>
            <color indexed="81"/>
            <rFont val="Tahoma"/>
            <family val="2"/>
          </rPr>
          <t>derek:</t>
        </r>
        <r>
          <rPr>
            <sz val="11"/>
            <color indexed="81"/>
            <rFont val="Tahoma"/>
            <family val="2"/>
          </rPr>
          <t xml:space="preserve">
https://www.american-rails.com/diesel.html
However, the implied transmission efficiency from this data set is impossible. The issue seems to be an inaccurate speed for the CTE. A different speed, which looks precisely what would be expected, is referenced here:
https://www.trainsim.com/forums/forum/general-discussion/trainsim-com/10384-better-tractive-effort</t>
        </r>
      </text>
    </comment>
    <comment ref="S7" authorId="0" shapeId="0" xr:uid="{913995C7-DF36-4B9A-8CDC-AD24F1C847FD}">
      <text>
        <r>
          <rPr>
            <b/>
            <sz val="11"/>
            <color indexed="81"/>
            <rFont val="Tahoma"/>
            <family val="2"/>
          </rPr>
          <t>derek:</t>
        </r>
        <r>
          <rPr>
            <sz val="11"/>
            <color indexed="81"/>
            <rFont val="Tahoma"/>
            <family val="2"/>
          </rPr>
          <t xml:space="preserve">
https://www.american-rails.com/diesel.html
However, the implied transmission efficiency from this data set is impossible. The issue seems to be an inaccurate speed for the CTE. A different speed, which looks precisely what would be expected, is referenced here:
https://www.trainsim.com/forums/forum/general-discussion/trainsim-com/10384-better-tractive-effort</t>
        </r>
      </text>
    </comment>
    <comment ref="T7" authorId="0" shapeId="0" xr:uid="{670CD350-B0B6-4D40-A1FB-411D60F941DA}">
      <text>
        <r>
          <rPr>
            <b/>
            <sz val="11"/>
            <color indexed="81"/>
            <rFont val="Tahoma"/>
            <family val="2"/>
          </rPr>
          <t>derek:</t>
        </r>
        <r>
          <rPr>
            <sz val="11"/>
            <color indexed="81"/>
            <rFont val="Tahoma"/>
            <family val="2"/>
          </rPr>
          <t xml:space="preserve">
https://www.american-rails.com/diesel.html</t>
        </r>
      </text>
    </comment>
    <comment ref="U7" authorId="0" shapeId="0" xr:uid="{9B3B41D1-2033-44A1-89BB-BEFDF9510138}">
      <text>
        <r>
          <rPr>
            <b/>
            <sz val="11"/>
            <color indexed="81"/>
            <rFont val="Tahoma"/>
            <family val="2"/>
          </rPr>
          <t>derek:</t>
        </r>
        <r>
          <rPr>
            <sz val="11"/>
            <color indexed="81"/>
            <rFont val="Tahoma"/>
            <family val="2"/>
          </rPr>
          <t xml:space="preserve">
Data from Downer-EDI locomotive specifications sheet.</t>
        </r>
      </text>
    </comment>
    <comment ref="A15" authorId="1" shapeId="0" xr:uid="{2EE0404E-8DDF-42FD-B7A4-1CF2658DD40C}">
      <text>
        <r>
          <rPr>
            <b/>
            <sz val="9"/>
            <color indexed="81"/>
            <rFont val="Tahoma"/>
            <family val="2"/>
          </rPr>
          <t>Derek Harris:</t>
        </r>
        <r>
          <rPr>
            <sz val="9"/>
            <color indexed="81"/>
            <rFont val="Tahoma"/>
            <family val="2"/>
          </rPr>
          <t xml:space="preserve">
I horsepower equals 746 watts</t>
        </r>
      </text>
    </comment>
    <comment ref="A17" authorId="1" shapeId="0" xr:uid="{2DB42DCE-5EF8-4716-AA03-105BFC32DFE3}">
      <text>
        <r>
          <rPr>
            <b/>
            <sz val="9"/>
            <color indexed="81"/>
            <rFont val="Tahoma"/>
            <family val="2"/>
          </rPr>
          <t>Derek Harris:</t>
        </r>
        <r>
          <rPr>
            <sz val="9"/>
            <color indexed="81"/>
            <rFont val="Tahoma"/>
            <family val="2"/>
          </rPr>
          <t xml:space="preserve">
</t>
        </r>
        <r>
          <rPr>
            <sz val="11"/>
            <color indexed="81"/>
            <rFont val="Tahoma"/>
            <family val="2"/>
          </rPr>
          <t>The relationship between horsepower and tractive effort was described by Hay and includes a constant of 375 (unclear why). This is for an imperial formula. To convert to metric pounds force (lbf) has to be converted to kilonewtons by multiplying by 4.44822 and dividing by 1000. Mph has to be converted to kmh by dividing by 0.621371. This calculates to 2.68.</t>
        </r>
      </text>
    </comment>
  </commentList>
</comments>
</file>

<file path=xl/sharedStrings.xml><?xml version="1.0" encoding="utf-8"?>
<sst xmlns="http://schemas.openxmlformats.org/spreadsheetml/2006/main" count="115" uniqueCount="85">
  <si>
    <t>Name</t>
  </si>
  <si>
    <t>NR</t>
  </si>
  <si>
    <t>Mass</t>
  </si>
  <si>
    <t>Length</t>
  </si>
  <si>
    <t>Vmax</t>
  </si>
  <si>
    <t>endheader</t>
  </si>
  <si>
    <t>#km/h</t>
  </si>
  <si>
    <t>#TrainDescription with Tractive Effort and Braking Curves</t>
  </si>
  <si>
    <t>Tractive Effort Curve Generator</t>
  </si>
  <si>
    <t>Speed (kmh)</t>
  </si>
  <si>
    <t>X</t>
  </si>
  <si>
    <t>SD70ACe</t>
  </si>
  <si>
    <t>GT46C-DC</t>
  </si>
  <si>
    <t>Implied adhesion</t>
  </si>
  <si>
    <t>Implied transmisssion efficiency</t>
  </si>
  <si>
    <t>Horsepower - gross</t>
  </si>
  <si>
    <t>Horsepower - traction</t>
  </si>
  <si>
    <t>Kilowatts - traction</t>
  </si>
  <si>
    <t>C44-ACHi</t>
  </si>
  <si>
    <t>JT42C-DC</t>
  </si>
  <si>
    <t>GT46C-ACe</t>
  </si>
  <si>
    <t>GT42CU-ACe</t>
  </si>
  <si>
    <t>Metric</t>
  </si>
  <si>
    <t>Imperial</t>
  </si>
  <si>
    <t>Cv40-9i</t>
  </si>
  <si>
    <t>Locomotive model type</t>
  </si>
  <si>
    <t>Class</t>
  </si>
  <si>
    <t>AT42c</t>
  </si>
  <si>
    <t>81, G, BL</t>
  </si>
  <si>
    <t>JT26C-2SS</t>
  </si>
  <si>
    <t>CE615A</t>
  </si>
  <si>
    <t>G26C</t>
  </si>
  <si>
    <t>Q, FQ</t>
  </si>
  <si>
    <t>SCT, 92</t>
  </si>
  <si>
    <t>S</t>
  </si>
  <si>
    <t>5000, 5020</t>
  </si>
  <si>
    <t>GP38-2</t>
  </si>
  <si>
    <t>SD40-2</t>
  </si>
  <si>
    <t>ES44AC</t>
  </si>
  <si>
    <t>C44-9W</t>
  </si>
  <si>
    <t>Adopted transmission efficiency</t>
  </si>
  <si>
    <t>Adopted adhesion</t>
  </si>
  <si>
    <t>Selected Model</t>
  </si>
  <si>
    <t>Units of measure for inputs</t>
  </si>
  <si>
    <t>kN Tractive effort</t>
  </si>
  <si>
    <t>Traxim support tools</t>
  </si>
  <si>
    <t>Purpose</t>
  </si>
  <si>
    <t>How to use this tool</t>
  </si>
  <si>
    <t>Points to note</t>
  </si>
  <si>
    <t>This tool is to assist in producing tractive effort curve files that form an input to Traxim and provide the necessary data to allow the software to simulate train performance.</t>
  </si>
  <si>
    <t>This tool is pre-populated with data for a range of popular North American and Australian locomotive models from EMD / Progress Rail and GE / Wabtec. These are on the "Calcs" sheet.</t>
  </si>
  <si>
    <t>This data is often, but not always, available from various websites. Care should be taken when applying the data. Data on continuous tractive effort and speed should in particular be treated with caution. Always consider the sense of the data by comparing the implied transmission efficiency (row 25) and implied adhesion (row 27) against other similar locos.</t>
  </si>
  <si>
    <t>If the results for implied transmission efficiency or implied adhesion appear anomolous, the value can be over-ridden by entering a more suitable estimate in rows 26 and 28 respectively.</t>
  </si>
  <si>
    <t>Spare</t>
  </si>
  <si>
    <t>There are six spare columns pre-built for additional locomotive types. If you want to add further columns, be sure to extend the range for the data validation in cell B7 and the lookup in cell B8, and to correctly extend the series of column numbers in row 8.</t>
  </si>
  <si>
    <t>Locomotive weight - tonnes</t>
  </si>
  <si>
    <t>Maximum speed - kph</t>
  </si>
  <si>
    <t>Locomotive weight (tonnes or lbs)</t>
  </si>
  <si>
    <t>Maximum speed (kph or mph)</t>
  </si>
  <si>
    <t>Manufacturer claimed starting tractive effort (kN or lbs force)</t>
  </si>
  <si>
    <t>Manufacturer claimed STE - kN</t>
  </si>
  <si>
    <t>Manufacturer claimed continuous tractive effort (kN or lbs force)</t>
  </si>
  <si>
    <t>Manufacturer claimed CTE - kN</t>
  </si>
  <si>
    <t>Manufacturer claimed CTE speed (kph / mph)</t>
  </si>
  <si>
    <t>Manufacturer claimed CTE speed - kph</t>
  </si>
  <si>
    <t>Adopted STE - kN</t>
  </si>
  <si>
    <t>All of the calculations in the spreadsheet are in metric units. If your data is in imperial units, enter these into the relevent fields and select "Imperial" from the drop-down in row 10. This will automatically convert the inputs. Take care to not mix metric and imperial units, or if you do, make appropriate manual changes.</t>
  </si>
  <si>
    <t>The sheet "TEC input file" is in the required format for Traxim input, and the variable fields autopopulate from the data in colmn B of sheet "Calcs".</t>
  </si>
  <si>
    <t>To generate an input file for a locomotive type, use the dropdown in cell B7 of sheet "Calcs" to select the locomotive model.</t>
  </si>
  <si>
    <t>Create a new blank Excel workbook, and copy the entirety of sheet "TEC Input File" to the new workbook.</t>
  </si>
  <si>
    <t>Save the new workbook with the filename you want to use for referencing the locomotive type. The locomotive type is used in the timetable input file to define the train consist and should ideally not be over-complex. The locomotive model, or the class in countries where this is common practice, is appropriate.</t>
  </si>
  <si>
    <t>AC4400CW</t>
  </si>
  <si>
    <t>It takes basic data on performance for a locomotive type and applies standard physics formulas to calculate the tractive effort curve.</t>
  </si>
  <si>
    <t xml:space="preserve">Alternatively, right click on the tab "TEC Input File", then select "Move or Copy" in the dropdown for "To book:", select "(new book)" and tick the "Make a copy" tickbox at the bottom of the dialogue box. </t>
  </si>
  <si>
    <t>XP</t>
  </si>
  <si>
    <t>Length (metres or feet)</t>
  </si>
  <si>
    <t>Length - m</t>
  </si>
  <si>
    <t>XPT</t>
  </si>
  <si>
    <t>DMU</t>
  </si>
  <si>
    <t>The continuous tractive effort power and speed is used to define the curve as this is the data typically available, and is the point at which performance tends to be most critical. However, any combination of speed and power at any point on the curve can be used if you have access to a tractice effort curve but the balance speed isn't specified.</t>
  </si>
  <si>
    <t>Input cells have blue text. The key data is the starting tractive effort, the continuous tractive effort and speed, power available for traction, and weight.</t>
  </si>
  <si>
    <t xml:space="preserve">Power is shown as kilowatts available for traction, horsepower available for traction, and total gross horsepower. All three sets of data are usually, but not always, available. Take care to distinguish between traction power and total power. </t>
  </si>
  <si>
    <t>Power available for traction is what is required for the tractive effort curve. If you only have horsepower data, this can be converted to kilowatts by multiplying by 0.746.</t>
  </si>
  <si>
    <t>Be sure to save the file as a type .csv.</t>
  </si>
  <si>
    <t xml:space="preserve">The tractive effort curve as generated is smooth and regular. In reality it is likely to have an imperfect shape as transmission efficiency changes with speed.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</si>
</sst>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b/>
      <sz val="20"/>
      <name val="Arial"/>
      <family val="2"/>
    </font>
    <font>
      <sz val="10"/>
      <color theme="1"/>
      <name val="Aptos Narrow"/>
      <family val="2"/>
      <scheme val="minor"/>
    </font>
    <font>
      <sz val="10"/>
      <color rgb="FFFF0000"/>
      <name val="Aptos Narrow"/>
      <family val="2"/>
      <scheme val="minor"/>
    </font>
    <font>
      <b/>
      <sz val="10"/>
      <color theme="1"/>
      <name val="Aptos Narrow"/>
      <family val="2"/>
      <scheme val="minor"/>
    </font>
    <font>
      <sz val="10"/>
      <name val="Aptos Narrow"/>
      <family val="2"/>
      <scheme val="minor"/>
    </font>
    <font>
      <b/>
      <sz val="9"/>
      <color indexed="81"/>
      <name val="Tahoma"/>
      <family val="2"/>
    </font>
    <font>
      <sz val="9"/>
      <color indexed="81"/>
      <name val="Tahoma"/>
      <family val="2"/>
    </font>
    <font>
      <sz val="11"/>
      <color indexed="81"/>
      <name val="Tahoma"/>
      <family val="2"/>
    </font>
    <font>
      <sz val="10"/>
      <color theme="3" tint="0.499984740745262"/>
      <name val="Aptos Narrow"/>
      <family val="2"/>
      <scheme val="minor"/>
    </font>
    <font>
      <b/>
      <sz val="11"/>
      <color indexed="81"/>
      <name val="Tahoma"/>
      <family val="2"/>
    </font>
    <font>
      <sz val="10"/>
      <color theme="0" tint="-0.14999847407452621"/>
      <name val="Aptos Narrow"/>
      <family val="2"/>
      <scheme val="minor"/>
    </font>
    <font>
      <b/>
      <sz val="14"/>
      <color theme="1"/>
      <name val="Aptos Narrow"/>
      <family val="2"/>
      <scheme val="minor"/>
    </font>
    <font>
      <b/>
      <sz val="20"/>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3" fillId="0" borderId="0" xfId="0" applyFont="1"/>
    <xf numFmtId="0" fontId="4" fillId="0" borderId="0" xfId="0" applyFont="1"/>
    <xf numFmtId="0" fontId="5" fillId="0" borderId="0" xfId="3" applyFont="1"/>
    <xf numFmtId="0" fontId="7" fillId="0" borderId="0" xfId="3" applyFont="1" applyAlignment="1">
      <alignment horizontal="left" vertical="center"/>
    </xf>
    <xf numFmtId="165" fontId="8" fillId="0" borderId="0" xfId="4" applyNumberFormat="1" applyFont="1"/>
    <xf numFmtId="43" fontId="8" fillId="0" borderId="0" xfId="4" applyFont="1"/>
    <xf numFmtId="165" fontId="8" fillId="0" borderId="0" xfId="4" applyNumberFormat="1" applyFont="1" applyFill="1"/>
    <xf numFmtId="166" fontId="0" fillId="0" borderId="0" xfId="1" applyNumberFormat="1" applyFont="1"/>
    <xf numFmtId="165" fontId="0" fillId="0" borderId="0" xfId="1" applyNumberFormat="1" applyFont="1"/>
    <xf numFmtId="165" fontId="6" fillId="0" borderId="0" xfId="4" applyNumberFormat="1" applyFont="1" applyAlignment="1">
      <alignment vertical="center"/>
    </xf>
    <xf numFmtId="0" fontId="12" fillId="0" borderId="0" xfId="3" applyFont="1" applyAlignment="1">
      <alignment horizontal="center"/>
    </xf>
    <xf numFmtId="165" fontId="12" fillId="0" borderId="0" xfId="4" applyNumberFormat="1" applyFont="1"/>
    <xf numFmtId="0" fontId="0" fillId="0" borderId="0" xfId="0" applyAlignment="1">
      <alignment horizontal="right"/>
    </xf>
    <xf numFmtId="164" fontId="8" fillId="0" borderId="0" xfId="2" applyNumberFormat="1" applyFont="1"/>
    <xf numFmtId="43" fontId="12" fillId="0" borderId="0" xfId="4" applyFont="1"/>
    <xf numFmtId="164" fontId="8" fillId="2" borderId="0" xfId="2" applyNumberFormat="1" applyFont="1" applyFill="1"/>
    <xf numFmtId="0" fontId="5" fillId="2" borderId="0" xfId="3" applyFont="1" applyFill="1"/>
    <xf numFmtId="165" fontId="8" fillId="2" borderId="0" xfId="4" applyNumberFormat="1" applyFont="1" applyFill="1"/>
    <xf numFmtId="43" fontId="8" fillId="2" borderId="0" xfId="1" applyFont="1" applyFill="1"/>
    <xf numFmtId="43" fontId="8" fillId="0" borderId="0" xfId="1" applyFont="1"/>
    <xf numFmtId="0" fontId="7" fillId="0" borderId="0" xfId="3" applyFont="1" applyAlignment="1">
      <alignment horizontal="center" vertical="center"/>
    </xf>
    <xf numFmtId="43" fontId="5" fillId="0" borderId="0" xfId="3" applyNumberFormat="1" applyFont="1" applyAlignment="1">
      <alignment horizontal="center" wrapText="1"/>
    </xf>
    <xf numFmtId="0" fontId="14" fillId="0" borderId="0" xfId="3" applyFont="1" applyAlignment="1">
      <alignment horizontal="center" vertical="center" wrapText="1"/>
    </xf>
    <xf numFmtId="0" fontId="8" fillId="0" borderId="0" xfId="3" applyFont="1" applyAlignment="1">
      <alignment horizontal="center"/>
    </xf>
    <xf numFmtId="0" fontId="5" fillId="3" borderId="0" xfId="3" applyFont="1" applyFill="1" applyAlignment="1">
      <alignment horizontal="center"/>
    </xf>
    <xf numFmtId="0" fontId="15" fillId="0" borderId="0" xfId="0" applyFont="1"/>
    <xf numFmtId="0" fontId="16" fillId="0" borderId="0" xfId="0" applyFont="1"/>
    <xf numFmtId="0" fontId="2" fillId="0" borderId="0" xfId="0" applyFont="1"/>
    <xf numFmtId="0" fontId="5" fillId="0" borderId="0" xfId="0" applyFont="1"/>
    <xf numFmtId="0" fontId="5" fillId="2" borderId="0" xfId="0" applyFont="1" applyFill="1"/>
    <xf numFmtId="43" fontId="5" fillId="0" borderId="0" xfId="1" applyFont="1"/>
    <xf numFmtId="166" fontId="12" fillId="0" borderId="0" xfId="4" applyNumberFormat="1" applyFont="1"/>
    <xf numFmtId="166" fontId="8" fillId="2" borderId="0" xfId="4" applyNumberFormat="1" applyFont="1" applyFill="1"/>
    <xf numFmtId="1" fontId="0" fillId="0" borderId="0" xfId="1" applyNumberFormat="1" applyFont="1"/>
  </cellXfs>
  <cellStyles count="6">
    <cellStyle name="Comma" xfId="1" builtinId="3"/>
    <cellStyle name="Comma 2" xfId="4" xr:uid="{BB4CEBCB-9AD8-492F-9253-4B70DE8F6DFA}"/>
    <cellStyle name="Normal" xfId="0" builtinId="0"/>
    <cellStyle name="Normal 2" xfId="3" xr:uid="{ACA3D57F-8A11-4A41-9722-D210445EEEC6}"/>
    <cellStyle name="Percent" xfId="2" builtinId="5"/>
    <cellStyle name="Percent 2" xfId="5" xr:uid="{D414C5FA-7040-4212-9C92-B7C0B7974C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Calcs!$E$7</c:f>
              <c:strCache>
                <c:ptCount val="1"/>
                <c:pt idx="0">
                  <c:v>CE615A</c:v>
                </c:pt>
              </c:strCache>
            </c:strRef>
          </c:tx>
          <c:spPr>
            <a:ln w="28575" cap="rnd">
              <a:solidFill>
                <a:schemeClr val="accent1"/>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Calcs!$E$34:$E$159</c:f>
              <c:numCache>
                <c:formatCode>_(* #,##0.00_);_(* \(#,##0.00\);_(* "-"??_);_(@_)</c:formatCode>
                <c:ptCount val="126"/>
                <c:pt idx="0">
                  <c:v>356</c:v>
                </c:pt>
                <c:pt idx="1">
                  <c:v>356</c:v>
                </c:pt>
                <c:pt idx="2">
                  <c:v>356</c:v>
                </c:pt>
                <c:pt idx="3">
                  <c:v>356</c:v>
                </c:pt>
                <c:pt idx="4">
                  <c:v>356</c:v>
                </c:pt>
                <c:pt idx="5">
                  <c:v>356</c:v>
                </c:pt>
                <c:pt idx="6">
                  <c:v>356</c:v>
                </c:pt>
                <c:pt idx="7">
                  <c:v>356</c:v>
                </c:pt>
                <c:pt idx="8">
                  <c:v>356</c:v>
                </c:pt>
                <c:pt idx="9">
                  <c:v>356</c:v>
                </c:pt>
                <c:pt idx="10">
                  <c:v>356</c:v>
                </c:pt>
                <c:pt idx="11">
                  <c:v>356</c:v>
                </c:pt>
                <c:pt idx="12">
                  <c:v>356</c:v>
                </c:pt>
                <c:pt idx="13">
                  <c:v>356</c:v>
                </c:pt>
                <c:pt idx="14">
                  <c:v>351</c:v>
                </c:pt>
                <c:pt idx="15">
                  <c:v>327.60000000000002</c:v>
                </c:pt>
                <c:pt idx="16">
                  <c:v>307.125</c:v>
                </c:pt>
                <c:pt idx="17">
                  <c:v>289.05882352941177</c:v>
                </c:pt>
                <c:pt idx="18">
                  <c:v>273</c:v>
                </c:pt>
                <c:pt idx="19">
                  <c:v>258.63157894736844</c:v>
                </c:pt>
                <c:pt idx="20">
                  <c:v>245.7</c:v>
                </c:pt>
                <c:pt idx="21">
                  <c:v>234</c:v>
                </c:pt>
                <c:pt idx="22">
                  <c:v>223.36363636363635</c:v>
                </c:pt>
                <c:pt idx="23">
                  <c:v>213.65217391304347</c:v>
                </c:pt>
                <c:pt idx="24">
                  <c:v>204.75</c:v>
                </c:pt>
                <c:pt idx="25">
                  <c:v>196.56</c:v>
                </c:pt>
                <c:pt idx="26">
                  <c:v>189</c:v>
                </c:pt>
                <c:pt idx="27">
                  <c:v>182</c:v>
                </c:pt>
                <c:pt idx="28">
                  <c:v>175.5</c:v>
                </c:pt>
                <c:pt idx="29">
                  <c:v>169.44827586206895</c:v>
                </c:pt>
                <c:pt idx="30">
                  <c:v>163.80000000000001</c:v>
                </c:pt>
                <c:pt idx="31">
                  <c:v>158.51612903225805</c:v>
                </c:pt>
                <c:pt idx="32">
                  <c:v>153.5625</c:v>
                </c:pt>
                <c:pt idx="33">
                  <c:v>148.90909090909091</c:v>
                </c:pt>
                <c:pt idx="34">
                  <c:v>144.52941176470588</c:v>
                </c:pt>
                <c:pt idx="35">
                  <c:v>140.4</c:v>
                </c:pt>
                <c:pt idx="36">
                  <c:v>136.5</c:v>
                </c:pt>
                <c:pt idx="37">
                  <c:v>132.81081081081081</c:v>
                </c:pt>
                <c:pt idx="38">
                  <c:v>129.31578947368422</c:v>
                </c:pt>
                <c:pt idx="39">
                  <c:v>126</c:v>
                </c:pt>
                <c:pt idx="40">
                  <c:v>122.85</c:v>
                </c:pt>
                <c:pt idx="41">
                  <c:v>119.85365853658537</c:v>
                </c:pt>
                <c:pt idx="42">
                  <c:v>117</c:v>
                </c:pt>
                <c:pt idx="43">
                  <c:v>114.27906976744185</c:v>
                </c:pt>
                <c:pt idx="44">
                  <c:v>111.68181818181817</c:v>
                </c:pt>
                <c:pt idx="45">
                  <c:v>109.2</c:v>
                </c:pt>
                <c:pt idx="46">
                  <c:v>106.82608695652173</c:v>
                </c:pt>
                <c:pt idx="47">
                  <c:v>104.55319148936169</c:v>
                </c:pt>
                <c:pt idx="48">
                  <c:v>102.375</c:v>
                </c:pt>
                <c:pt idx="49">
                  <c:v>100.28571428571429</c:v>
                </c:pt>
                <c:pt idx="50">
                  <c:v>98.28</c:v>
                </c:pt>
                <c:pt idx="51">
                  <c:v>96.352941176470594</c:v>
                </c:pt>
                <c:pt idx="52">
                  <c:v>94.5</c:v>
                </c:pt>
                <c:pt idx="53">
                  <c:v>92.716981132075475</c:v>
                </c:pt>
                <c:pt idx="54">
                  <c:v>91</c:v>
                </c:pt>
                <c:pt idx="55">
                  <c:v>89.345454545454544</c:v>
                </c:pt>
                <c:pt idx="56">
                  <c:v>87.75</c:v>
                </c:pt>
                <c:pt idx="57">
                  <c:v>86.210526315789465</c:v>
                </c:pt>
                <c:pt idx="58">
                  <c:v>84.724137931034477</c:v>
                </c:pt>
                <c:pt idx="59">
                  <c:v>83.288135593220332</c:v>
                </c:pt>
                <c:pt idx="60">
                  <c:v>81.900000000000006</c:v>
                </c:pt>
                <c:pt idx="61">
                  <c:v>80.557377049180317</c:v>
                </c:pt>
                <c:pt idx="62">
                  <c:v>79.258064516129025</c:v>
                </c:pt>
                <c:pt idx="63">
                  <c:v>77.999999999999986</c:v>
                </c:pt>
                <c:pt idx="64">
                  <c:v>76.78125</c:v>
                </c:pt>
                <c:pt idx="65">
                  <c:v>75.599999999999994</c:v>
                </c:pt>
                <c:pt idx="66">
                  <c:v>74.454545454545453</c:v>
                </c:pt>
                <c:pt idx="67">
                  <c:v>73.343283582089555</c:v>
                </c:pt>
                <c:pt idx="68">
                  <c:v>72.264705882352942</c:v>
                </c:pt>
                <c:pt idx="69">
                  <c:v>71.217391304347842</c:v>
                </c:pt>
                <c:pt idx="70">
                  <c:v>70.2</c:v>
                </c:pt>
                <c:pt idx="71">
                  <c:v>69.211267605633807</c:v>
                </c:pt>
                <c:pt idx="72">
                  <c:v>68.25</c:v>
                </c:pt>
                <c:pt idx="73">
                  <c:v>67.31506849315069</c:v>
                </c:pt>
                <c:pt idx="74">
                  <c:v>66.405405405405403</c:v>
                </c:pt>
                <c:pt idx="75">
                  <c:v>65.52</c:v>
                </c:pt>
                <c:pt idx="76">
                  <c:v>64.65789473684211</c:v>
                </c:pt>
                <c:pt idx="77">
                  <c:v>63.81818181818182</c:v>
                </c:pt>
                <c:pt idx="78">
                  <c:v>63</c:v>
                </c:pt>
                <c:pt idx="79">
                  <c:v>62.202531645569621</c:v>
                </c:pt>
                <c:pt idx="80">
                  <c:v>61.424999999999997</c:v>
                </c:pt>
                <c:pt idx="81">
                  <c:v>60.666666666666671</c:v>
                </c:pt>
                <c:pt idx="82">
                  <c:v>59.926829268292686</c:v>
                </c:pt>
                <c:pt idx="83">
                  <c:v>59.204819277108435</c:v>
                </c:pt>
                <c:pt idx="84">
                  <c:v>58.5</c:v>
                </c:pt>
                <c:pt idx="85">
                  <c:v>57.811764705882354</c:v>
                </c:pt>
                <c:pt idx="86">
                  <c:v>57.139534883720927</c:v>
                </c:pt>
                <c:pt idx="87">
                  <c:v>56.482758620689658</c:v>
                </c:pt>
                <c:pt idx="88">
                  <c:v>55.840909090909086</c:v>
                </c:pt>
                <c:pt idx="89">
                  <c:v>55.213483146067418</c:v>
                </c:pt>
                <c:pt idx="90">
                  <c:v>54.6</c:v>
                </c:pt>
                <c:pt idx="91">
                  <c:v>54</c:v>
                </c:pt>
                <c:pt idx="92">
                  <c:v>53.413043478260867</c:v>
                </c:pt>
                <c:pt idx="93">
                  <c:v>52.838709677419359</c:v>
                </c:pt>
                <c:pt idx="94">
                  <c:v>52.276595744680847</c:v>
                </c:pt>
                <c:pt idx="95">
                  <c:v>51.726315789473688</c:v>
                </c:pt>
                <c:pt idx="96">
                  <c:v>51.1875</c:v>
                </c:pt>
                <c:pt idx="97">
                  <c:v>50.659793814432987</c:v>
                </c:pt>
                <c:pt idx="98">
                  <c:v>50.142857142857146</c:v>
                </c:pt>
                <c:pt idx="99">
                  <c:v>49.63636363636364</c:v>
                </c:pt>
                <c:pt idx="100">
                  <c:v>49.14</c:v>
                </c:pt>
                <c:pt idx="101">
                  <c:v>48.653465346534659</c:v>
                </c:pt>
                <c:pt idx="102">
                  <c:v>48.176470588235297</c:v>
                </c:pt>
                <c:pt idx="103">
                  <c:v>47.708737864077669</c:v>
                </c:pt>
                <c:pt idx="104">
                  <c:v>47.25</c:v>
                </c:pt>
                <c:pt idx="105">
                  <c:v>46.8</c:v>
                </c:pt>
                <c:pt idx="106">
                  <c:v>46.358490566037737</c:v>
                </c:pt>
                <c:pt idx="107">
                  <c:v>45.925233644859816</c:v>
                </c:pt>
                <c:pt idx="108">
                  <c:v>45.5</c:v>
                </c:pt>
                <c:pt idx="109">
                  <c:v>45.082568807339449</c:v>
                </c:pt>
                <c:pt idx="110">
                  <c:v>44.672727272727272</c:v>
                </c:pt>
                <c:pt idx="111">
                  <c:v>44.270270270270267</c:v>
                </c:pt>
                <c:pt idx="112">
                  <c:v>43.875</c:v>
                </c:pt>
                <c:pt idx="113">
                  <c:v>43.486725663716811</c:v>
                </c:pt>
                <c:pt idx="114">
                  <c:v>43.105263157894733</c:v>
                </c:pt>
                <c:pt idx="115">
                  <c:v>42.730434782608697</c:v>
                </c:pt>
                <c:pt idx="116">
                  <c:v>42.362068965517238</c:v>
                </c:pt>
                <c:pt idx="117">
                  <c:v>42</c:v>
                </c:pt>
                <c:pt idx="118">
                  <c:v>41.644067796610166</c:v>
                </c:pt>
                <c:pt idx="119">
                  <c:v>41.294117647058826</c:v>
                </c:pt>
                <c:pt idx="120">
                  <c:v>40.950000000000003</c:v>
                </c:pt>
                <c:pt idx="121">
                  <c:v>40.611570247933876</c:v>
                </c:pt>
                <c:pt idx="122">
                  <c:v>40.278688524590159</c:v>
                </c:pt>
                <c:pt idx="123">
                  <c:v>39.951219512195124</c:v>
                </c:pt>
                <c:pt idx="124">
                  <c:v>39.629032258064512</c:v>
                </c:pt>
                <c:pt idx="125">
                  <c:v>39.311999999999998</c:v>
                </c:pt>
              </c:numCache>
            </c:numRef>
          </c:val>
          <c:smooth val="0"/>
          <c:extLst>
            <c:ext xmlns:c16="http://schemas.microsoft.com/office/drawing/2014/chart" uri="{C3380CC4-5D6E-409C-BE32-E72D297353CC}">
              <c16:uniqueId val="{00000000-2732-4212-99E9-C38D459EF3F7}"/>
            </c:ext>
          </c:extLst>
        </c:ser>
        <c:ser>
          <c:idx val="1"/>
          <c:order val="1"/>
          <c:tx>
            <c:strRef>
              <c:f>Calcs!$F$7</c:f>
              <c:strCache>
                <c:ptCount val="1"/>
                <c:pt idx="0">
                  <c:v>JT26C-2SS</c:v>
                </c:pt>
              </c:strCache>
            </c:strRef>
          </c:tx>
          <c:spPr>
            <a:ln w="28575" cap="rnd">
              <a:solidFill>
                <a:schemeClr val="accent2"/>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Calcs!$F$34:$F$159</c:f>
              <c:numCache>
                <c:formatCode>_(* #,##0.00_);_(* \(#,##0.00\);_(* "-"??_);_(@_)</c:formatCode>
                <c:ptCount val="126"/>
                <c:pt idx="0">
                  <c:v>465</c:v>
                </c:pt>
                <c:pt idx="1">
                  <c:v>465</c:v>
                </c:pt>
                <c:pt idx="2">
                  <c:v>465</c:v>
                </c:pt>
                <c:pt idx="3">
                  <c:v>465</c:v>
                </c:pt>
                <c:pt idx="4">
                  <c:v>465</c:v>
                </c:pt>
                <c:pt idx="5">
                  <c:v>465</c:v>
                </c:pt>
                <c:pt idx="6">
                  <c:v>465</c:v>
                </c:pt>
                <c:pt idx="7">
                  <c:v>465</c:v>
                </c:pt>
                <c:pt idx="8">
                  <c:v>465</c:v>
                </c:pt>
                <c:pt idx="9">
                  <c:v>465</c:v>
                </c:pt>
                <c:pt idx="10">
                  <c:v>465</c:v>
                </c:pt>
                <c:pt idx="11">
                  <c:v>465</c:v>
                </c:pt>
                <c:pt idx="12">
                  <c:v>465</c:v>
                </c:pt>
                <c:pt idx="13">
                  <c:v>465</c:v>
                </c:pt>
                <c:pt idx="14">
                  <c:v>433.28571428571433</c:v>
                </c:pt>
                <c:pt idx="15">
                  <c:v>404.4</c:v>
                </c:pt>
                <c:pt idx="16">
                  <c:v>379.125</c:v>
                </c:pt>
                <c:pt idx="17">
                  <c:v>356.8235294117647</c:v>
                </c:pt>
                <c:pt idx="18">
                  <c:v>337</c:v>
                </c:pt>
                <c:pt idx="19">
                  <c:v>319.26315789473688</c:v>
                </c:pt>
                <c:pt idx="20">
                  <c:v>303.3</c:v>
                </c:pt>
                <c:pt idx="21">
                  <c:v>288.85714285714283</c:v>
                </c:pt>
                <c:pt idx="22">
                  <c:v>275.72727272727269</c:v>
                </c:pt>
                <c:pt idx="23">
                  <c:v>263.73913043478257</c:v>
                </c:pt>
                <c:pt idx="24">
                  <c:v>252.74999999999997</c:v>
                </c:pt>
                <c:pt idx="25">
                  <c:v>242.64</c:v>
                </c:pt>
                <c:pt idx="26">
                  <c:v>233.30769230769232</c:v>
                </c:pt>
                <c:pt idx="27">
                  <c:v>224.66666666666669</c:v>
                </c:pt>
                <c:pt idx="28">
                  <c:v>216.64285714285717</c:v>
                </c:pt>
                <c:pt idx="29">
                  <c:v>209.17241379310346</c:v>
                </c:pt>
                <c:pt idx="30">
                  <c:v>202.2</c:v>
                </c:pt>
                <c:pt idx="31">
                  <c:v>195.67741935483869</c:v>
                </c:pt>
                <c:pt idx="32">
                  <c:v>189.5625</c:v>
                </c:pt>
                <c:pt idx="33">
                  <c:v>183.81818181818181</c:v>
                </c:pt>
                <c:pt idx="34">
                  <c:v>178.41176470588235</c:v>
                </c:pt>
                <c:pt idx="35">
                  <c:v>173.31428571428572</c:v>
                </c:pt>
                <c:pt idx="36">
                  <c:v>168.5</c:v>
                </c:pt>
                <c:pt idx="37">
                  <c:v>163.94594594594594</c:v>
                </c:pt>
                <c:pt idx="38">
                  <c:v>159.63157894736844</c:v>
                </c:pt>
                <c:pt idx="39">
                  <c:v>155.53846153846152</c:v>
                </c:pt>
                <c:pt idx="40">
                  <c:v>151.65</c:v>
                </c:pt>
                <c:pt idx="41">
                  <c:v>147.95121951219511</c:v>
                </c:pt>
                <c:pt idx="42">
                  <c:v>144.42857142857142</c:v>
                </c:pt>
                <c:pt idx="43">
                  <c:v>141.06976744186045</c:v>
                </c:pt>
                <c:pt idx="44">
                  <c:v>137.86363636363635</c:v>
                </c:pt>
                <c:pt idx="45">
                  <c:v>134.80000000000001</c:v>
                </c:pt>
                <c:pt idx="46">
                  <c:v>131.86956521739128</c:v>
                </c:pt>
                <c:pt idx="47">
                  <c:v>129.06382978723403</c:v>
                </c:pt>
                <c:pt idx="48">
                  <c:v>126.37499999999999</c:v>
                </c:pt>
                <c:pt idx="49">
                  <c:v>123.79591836734696</c:v>
                </c:pt>
                <c:pt idx="50">
                  <c:v>121.32</c:v>
                </c:pt>
                <c:pt idx="51">
                  <c:v>118.94117647058823</c:v>
                </c:pt>
                <c:pt idx="52">
                  <c:v>116.65384615384616</c:v>
                </c:pt>
                <c:pt idx="53">
                  <c:v>114.45283018867924</c:v>
                </c:pt>
                <c:pt idx="54">
                  <c:v>112.33333333333334</c:v>
                </c:pt>
                <c:pt idx="55">
                  <c:v>110.29090909090908</c:v>
                </c:pt>
                <c:pt idx="56">
                  <c:v>108.32142857142858</c:v>
                </c:pt>
                <c:pt idx="57">
                  <c:v>106.42105263157893</c:v>
                </c:pt>
                <c:pt idx="58">
                  <c:v>104.58620689655173</c:v>
                </c:pt>
                <c:pt idx="59">
                  <c:v>102.8135593220339</c:v>
                </c:pt>
                <c:pt idx="60">
                  <c:v>101.1</c:v>
                </c:pt>
                <c:pt idx="61">
                  <c:v>99.442622950819668</c:v>
                </c:pt>
                <c:pt idx="62">
                  <c:v>97.838709677419345</c:v>
                </c:pt>
                <c:pt idx="63">
                  <c:v>96.285714285714278</c:v>
                </c:pt>
                <c:pt idx="64">
                  <c:v>94.78125</c:v>
                </c:pt>
                <c:pt idx="65">
                  <c:v>93.32307692307694</c:v>
                </c:pt>
                <c:pt idx="66">
                  <c:v>91.909090909090907</c:v>
                </c:pt>
                <c:pt idx="67">
                  <c:v>90.53731343283583</c:v>
                </c:pt>
                <c:pt idx="68">
                  <c:v>89.205882352941174</c:v>
                </c:pt>
                <c:pt idx="69">
                  <c:v>87.913043478260875</c:v>
                </c:pt>
                <c:pt idx="70">
                  <c:v>86.657142857142858</c:v>
                </c:pt>
                <c:pt idx="71">
                  <c:v>85.436619718309871</c:v>
                </c:pt>
                <c:pt idx="72">
                  <c:v>84.25</c:v>
                </c:pt>
                <c:pt idx="73">
                  <c:v>83.095890410958901</c:v>
                </c:pt>
                <c:pt idx="74">
                  <c:v>81.972972972972968</c:v>
                </c:pt>
                <c:pt idx="75">
                  <c:v>80.88</c:v>
                </c:pt>
                <c:pt idx="76">
                  <c:v>79.81578947368422</c:v>
                </c:pt>
                <c:pt idx="77">
                  <c:v>78.779220779220779</c:v>
                </c:pt>
                <c:pt idx="78">
                  <c:v>77.769230769230759</c:v>
                </c:pt>
                <c:pt idx="79">
                  <c:v>76.784810126582272</c:v>
                </c:pt>
                <c:pt idx="80">
                  <c:v>75.825000000000003</c:v>
                </c:pt>
                <c:pt idx="81">
                  <c:v>74.888888888888886</c:v>
                </c:pt>
                <c:pt idx="82">
                  <c:v>73.975609756097555</c:v>
                </c:pt>
                <c:pt idx="83">
                  <c:v>73.0843373493976</c:v>
                </c:pt>
                <c:pt idx="84">
                  <c:v>72.214285714285708</c:v>
                </c:pt>
                <c:pt idx="85">
                  <c:v>71.364705882352936</c:v>
                </c:pt>
                <c:pt idx="86">
                  <c:v>70.534883720930225</c:v>
                </c:pt>
                <c:pt idx="87">
                  <c:v>69.724137931034477</c:v>
                </c:pt>
                <c:pt idx="88">
                  <c:v>68.931818181818173</c:v>
                </c:pt>
                <c:pt idx="89">
                  <c:v>68.157303370786522</c:v>
                </c:pt>
                <c:pt idx="90">
                  <c:v>67.400000000000006</c:v>
                </c:pt>
                <c:pt idx="91">
                  <c:v>66.659340659340657</c:v>
                </c:pt>
                <c:pt idx="92">
                  <c:v>65.934782608695642</c:v>
                </c:pt>
                <c:pt idx="93">
                  <c:v>65.225806451612897</c:v>
                </c:pt>
                <c:pt idx="94">
                  <c:v>64.531914893617014</c:v>
                </c:pt>
                <c:pt idx="95">
                  <c:v>63.852631578947367</c:v>
                </c:pt>
                <c:pt idx="96">
                  <c:v>63.187499999999993</c:v>
                </c:pt>
                <c:pt idx="97">
                  <c:v>62.536082474226802</c:v>
                </c:pt>
                <c:pt idx="98">
                  <c:v>61.897959183673478</c:v>
                </c:pt>
                <c:pt idx="99">
                  <c:v>61.272727272727273</c:v>
                </c:pt>
                <c:pt idx="100">
                  <c:v>60.66</c:v>
                </c:pt>
                <c:pt idx="101">
                  <c:v>60.059405940594054</c:v>
                </c:pt>
                <c:pt idx="102">
                  <c:v>59.470588235294116</c:v>
                </c:pt>
                <c:pt idx="103">
                  <c:v>58.893203883495147</c:v>
                </c:pt>
                <c:pt idx="104">
                  <c:v>58.32692307692308</c:v>
                </c:pt>
                <c:pt idx="105">
                  <c:v>57.771428571428572</c:v>
                </c:pt>
                <c:pt idx="106">
                  <c:v>57.226415094339622</c:v>
                </c:pt>
                <c:pt idx="107">
                  <c:v>56.691588785046726</c:v>
                </c:pt>
                <c:pt idx="108">
                  <c:v>56.166666666666671</c:v>
                </c:pt>
                <c:pt idx="109">
                  <c:v>55.651376146788991</c:v>
                </c:pt>
                <c:pt idx="110">
                  <c:v>55.145454545454541</c:v>
                </c:pt>
                <c:pt idx="111">
                  <c:v>54.648648648648646</c:v>
                </c:pt>
                <c:pt idx="112">
                  <c:v>54.160714285714292</c:v>
                </c:pt>
                <c:pt idx="113">
                  <c:v>53.681415929203538</c:v>
                </c:pt>
                <c:pt idx="114">
                  <c:v>53.210526315789465</c:v>
                </c:pt>
                <c:pt idx="115">
                  <c:v>52.747826086956529</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1-2732-4212-99E9-C38D459EF3F7}"/>
            </c:ext>
          </c:extLst>
        </c:ser>
        <c:ser>
          <c:idx val="2"/>
          <c:order val="2"/>
          <c:tx>
            <c:strRef>
              <c:f>Calcs!$G$7</c:f>
              <c:strCache>
                <c:ptCount val="1"/>
                <c:pt idx="0">
                  <c:v>AT42c</c:v>
                </c:pt>
              </c:strCache>
            </c:strRef>
          </c:tx>
          <c:spPr>
            <a:ln w="28575" cap="rnd">
              <a:solidFill>
                <a:schemeClr val="accent3"/>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Calcs!$G$34:$G$159</c:f>
              <c:numCache>
                <c:formatCode>_(* #,##0.00_);_(* \(#,##0.00\);_(* "-"??_);_(@_)</c:formatCode>
                <c:ptCount val="126"/>
                <c:pt idx="0">
                  <c:v>492.06960000000004</c:v>
                </c:pt>
                <c:pt idx="1">
                  <c:v>492.06960000000004</c:v>
                </c:pt>
                <c:pt idx="2">
                  <c:v>492.06960000000004</c:v>
                </c:pt>
                <c:pt idx="3">
                  <c:v>492.06960000000004</c:v>
                </c:pt>
                <c:pt idx="4">
                  <c:v>492.06960000000004</c:v>
                </c:pt>
                <c:pt idx="5">
                  <c:v>492.06960000000004</c:v>
                </c:pt>
                <c:pt idx="6">
                  <c:v>492.06960000000004</c:v>
                </c:pt>
                <c:pt idx="7">
                  <c:v>492.06960000000004</c:v>
                </c:pt>
                <c:pt idx="8">
                  <c:v>492.06960000000004</c:v>
                </c:pt>
                <c:pt idx="9">
                  <c:v>492.06960000000004</c:v>
                </c:pt>
                <c:pt idx="10">
                  <c:v>492.06960000000004</c:v>
                </c:pt>
                <c:pt idx="11">
                  <c:v>492.06960000000004</c:v>
                </c:pt>
                <c:pt idx="12">
                  <c:v>492.06960000000004</c:v>
                </c:pt>
                <c:pt idx="13">
                  <c:v>466.61538461538458</c:v>
                </c:pt>
                <c:pt idx="14">
                  <c:v>433.28571428571428</c:v>
                </c:pt>
                <c:pt idx="15">
                  <c:v>404.39999999999992</c:v>
                </c:pt>
                <c:pt idx="16">
                  <c:v>379.12499999999994</c:v>
                </c:pt>
                <c:pt idx="17">
                  <c:v>356.82352941176464</c:v>
                </c:pt>
                <c:pt idx="18">
                  <c:v>336.99999999999994</c:v>
                </c:pt>
                <c:pt idx="19">
                  <c:v>319.26315789473682</c:v>
                </c:pt>
                <c:pt idx="20">
                  <c:v>303.29999999999995</c:v>
                </c:pt>
                <c:pt idx="21">
                  <c:v>288.85714285714278</c:v>
                </c:pt>
                <c:pt idx="22">
                  <c:v>275.72727272727263</c:v>
                </c:pt>
                <c:pt idx="23">
                  <c:v>263.73913043478251</c:v>
                </c:pt>
                <c:pt idx="24">
                  <c:v>252.74999999999994</c:v>
                </c:pt>
                <c:pt idx="25">
                  <c:v>242.63999999999996</c:v>
                </c:pt>
                <c:pt idx="26">
                  <c:v>233.30769230769229</c:v>
                </c:pt>
                <c:pt idx="27">
                  <c:v>224.66666666666666</c:v>
                </c:pt>
                <c:pt idx="28">
                  <c:v>216.64285714285714</c:v>
                </c:pt>
                <c:pt idx="29">
                  <c:v>209.17241379310343</c:v>
                </c:pt>
                <c:pt idx="30">
                  <c:v>202.19999999999996</c:v>
                </c:pt>
                <c:pt idx="31">
                  <c:v>195.67741935483869</c:v>
                </c:pt>
                <c:pt idx="32">
                  <c:v>189.56249999999997</c:v>
                </c:pt>
                <c:pt idx="33">
                  <c:v>183.81818181818178</c:v>
                </c:pt>
                <c:pt idx="34">
                  <c:v>178.41176470588232</c:v>
                </c:pt>
                <c:pt idx="35">
                  <c:v>173.31428571428569</c:v>
                </c:pt>
                <c:pt idx="36">
                  <c:v>168.49999999999997</c:v>
                </c:pt>
                <c:pt idx="37">
                  <c:v>163.94594594594591</c:v>
                </c:pt>
                <c:pt idx="38">
                  <c:v>159.63157894736841</c:v>
                </c:pt>
                <c:pt idx="39">
                  <c:v>155.53846153846149</c:v>
                </c:pt>
                <c:pt idx="40">
                  <c:v>151.64999999999998</c:v>
                </c:pt>
                <c:pt idx="41">
                  <c:v>147.95121951219508</c:v>
                </c:pt>
                <c:pt idx="42">
                  <c:v>144.42857142857139</c:v>
                </c:pt>
                <c:pt idx="43">
                  <c:v>141.06976744186042</c:v>
                </c:pt>
                <c:pt idx="44">
                  <c:v>137.86363636363632</c:v>
                </c:pt>
                <c:pt idx="45">
                  <c:v>134.79999999999998</c:v>
                </c:pt>
                <c:pt idx="46">
                  <c:v>131.86956521739125</c:v>
                </c:pt>
                <c:pt idx="47">
                  <c:v>129.06382978723403</c:v>
                </c:pt>
                <c:pt idx="48">
                  <c:v>126.37499999999997</c:v>
                </c:pt>
                <c:pt idx="49">
                  <c:v>123.79591836734693</c:v>
                </c:pt>
                <c:pt idx="50">
                  <c:v>121.31999999999998</c:v>
                </c:pt>
                <c:pt idx="51">
                  <c:v>118.94117647058822</c:v>
                </c:pt>
                <c:pt idx="52">
                  <c:v>116.65384615384615</c:v>
                </c:pt>
                <c:pt idx="53">
                  <c:v>114.45283018867923</c:v>
                </c:pt>
                <c:pt idx="54">
                  <c:v>112.33333333333333</c:v>
                </c:pt>
                <c:pt idx="55">
                  <c:v>110.29090909090907</c:v>
                </c:pt>
                <c:pt idx="56">
                  <c:v>108.32142857142857</c:v>
                </c:pt>
                <c:pt idx="57">
                  <c:v>106.42105263157892</c:v>
                </c:pt>
                <c:pt idx="58">
                  <c:v>104.58620689655172</c:v>
                </c:pt>
                <c:pt idx="59">
                  <c:v>102.81355932203388</c:v>
                </c:pt>
                <c:pt idx="60">
                  <c:v>101.09999999999998</c:v>
                </c:pt>
                <c:pt idx="61">
                  <c:v>99.442622950819654</c:v>
                </c:pt>
                <c:pt idx="62">
                  <c:v>97.838709677419345</c:v>
                </c:pt>
                <c:pt idx="63">
                  <c:v>96.285714285714263</c:v>
                </c:pt>
                <c:pt idx="64">
                  <c:v>94.781249999999986</c:v>
                </c:pt>
                <c:pt idx="65">
                  <c:v>93.323076923076925</c:v>
                </c:pt>
                <c:pt idx="66">
                  <c:v>91.909090909090892</c:v>
                </c:pt>
                <c:pt idx="67">
                  <c:v>90.537313432835816</c:v>
                </c:pt>
                <c:pt idx="68">
                  <c:v>89.20588235294116</c:v>
                </c:pt>
                <c:pt idx="69">
                  <c:v>87.91304347826086</c:v>
                </c:pt>
                <c:pt idx="70">
                  <c:v>86.657142857142844</c:v>
                </c:pt>
                <c:pt idx="71">
                  <c:v>85.436619718309856</c:v>
                </c:pt>
                <c:pt idx="72">
                  <c:v>84.249999999999986</c:v>
                </c:pt>
                <c:pt idx="73">
                  <c:v>83.095890410958887</c:v>
                </c:pt>
                <c:pt idx="74">
                  <c:v>81.972972972972954</c:v>
                </c:pt>
                <c:pt idx="75">
                  <c:v>80.88</c:v>
                </c:pt>
                <c:pt idx="76">
                  <c:v>79.815789473684205</c:v>
                </c:pt>
                <c:pt idx="77">
                  <c:v>78.779220779220779</c:v>
                </c:pt>
                <c:pt idx="78">
                  <c:v>77.769230769230745</c:v>
                </c:pt>
                <c:pt idx="79">
                  <c:v>76.784810126582272</c:v>
                </c:pt>
                <c:pt idx="80">
                  <c:v>75.824999999999989</c:v>
                </c:pt>
                <c:pt idx="81">
                  <c:v>74.888888888888872</c:v>
                </c:pt>
                <c:pt idx="82">
                  <c:v>73.975609756097541</c:v>
                </c:pt>
                <c:pt idx="83">
                  <c:v>73.084337349397586</c:v>
                </c:pt>
                <c:pt idx="84">
                  <c:v>72.214285714285694</c:v>
                </c:pt>
                <c:pt idx="85">
                  <c:v>71.364705882352936</c:v>
                </c:pt>
                <c:pt idx="86">
                  <c:v>70.53488372093021</c:v>
                </c:pt>
                <c:pt idx="87">
                  <c:v>69.724137931034477</c:v>
                </c:pt>
                <c:pt idx="88">
                  <c:v>68.931818181818159</c:v>
                </c:pt>
                <c:pt idx="89">
                  <c:v>68.157303370786508</c:v>
                </c:pt>
                <c:pt idx="90">
                  <c:v>67.399999999999991</c:v>
                </c:pt>
                <c:pt idx="91">
                  <c:v>66.659340659340657</c:v>
                </c:pt>
                <c:pt idx="92">
                  <c:v>65.934782608695627</c:v>
                </c:pt>
                <c:pt idx="93">
                  <c:v>65.225806451612897</c:v>
                </c:pt>
                <c:pt idx="94">
                  <c:v>64.531914893617014</c:v>
                </c:pt>
                <c:pt idx="95">
                  <c:v>63.85263157894736</c:v>
                </c:pt>
                <c:pt idx="96">
                  <c:v>63.187499999999986</c:v>
                </c:pt>
                <c:pt idx="97">
                  <c:v>62.536082474226795</c:v>
                </c:pt>
                <c:pt idx="98">
                  <c:v>61.897959183673464</c:v>
                </c:pt>
                <c:pt idx="99">
                  <c:v>61.272727272727266</c:v>
                </c:pt>
                <c:pt idx="100">
                  <c:v>60.659999999999989</c:v>
                </c:pt>
                <c:pt idx="101">
                  <c:v>60.059405940594047</c:v>
                </c:pt>
                <c:pt idx="102">
                  <c:v>59.470588235294109</c:v>
                </c:pt>
                <c:pt idx="103">
                  <c:v>58.89320388349514</c:v>
                </c:pt>
                <c:pt idx="104">
                  <c:v>58.326923076923073</c:v>
                </c:pt>
                <c:pt idx="105">
                  <c:v>57.771428571428565</c:v>
                </c:pt>
                <c:pt idx="106">
                  <c:v>57.226415094339615</c:v>
                </c:pt>
                <c:pt idx="107">
                  <c:v>56.691588785046719</c:v>
                </c:pt>
                <c:pt idx="108">
                  <c:v>56.166666666666664</c:v>
                </c:pt>
                <c:pt idx="109">
                  <c:v>55.651376146788984</c:v>
                </c:pt>
                <c:pt idx="110">
                  <c:v>55.145454545454534</c:v>
                </c:pt>
                <c:pt idx="111">
                  <c:v>54.648648648648638</c:v>
                </c:pt>
                <c:pt idx="112">
                  <c:v>54.160714285714285</c:v>
                </c:pt>
                <c:pt idx="113">
                  <c:v>53.681415929203531</c:v>
                </c:pt>
                <c:pt idx="114">
                  <c:v>53.210526315789458</c:v>
                </c:pt>
                <c:pt idx="115">
                  <c:v>52.747826086956522</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2-2732-4212-99E9-C38D459EF3F7}"/>
            </c:ext>
          </c:extLst>
        </c:ser>
        <c:ser>
          <c:idx val="3"/>
          <c:order val="3"/>
          <c:tx>
            <c:strRef>
              <c:f>Calcs!$I$7</c:f>
              <c:strCache>
                <c:ptCount val="1"/>
                <c:pt idx="0">
                  <c:v>Cv40-9i</c:v>
                </c:pt>
              </c:strCache>
            </c:strRef>
          </c:tx>
          <c:spPr>
            <a:ln w="28575" cap="rnd">
              <a:solidFill>
                <a:schemeClr val="accent4"/>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Calcs!$I$34:$I$159</c:f>
              <c:numCache>
                <c:formatCode>_(* #,##0.00_);_(* \(#,##0.00\);_(* "-"??_);_(@_)</c:formatCode>
                <c:ptCount val="126"/>
                <c:pt idx="0">
                  <c:v>520</c:v>
                </c:pt>
                <c:pt idx="1">
                  <c:v>520</c:v>
                </c:pt>
                <c:pt idx="2">
                  <c:v>520</c:v>
                </c:pt>
                <c:pt idx="3">
                  <c:v>520</c:v>
                </c:pt>
                <c:pt idx="4">
                  <c:v>520</c:v>
                </c:pt>
                <c:pt idx="5">
                  <c:v>520</c:v>
                </c:pt>
                <c:pt idx="6">
                  <c:v>520</c:v>
                </c:pt>
                <c:pt idx="7">
                  <c:v>520</c:v>
                </c:pt>
                <c:pt idx="8">
                  <c:v>520</c:v>
                </c:pt>
                <c:pt idx="9">
                  <c:v>520</c:v>
                </c:pt>
                <c:pt idx="10">
                  <c:v>520</c:v>
                </c:pt>
                <c:pt idx="11">
                  <c:v>520</c:v>
                </c:pt>
                <c:pt idx="12">
                  <c:v>520</c:v>
                </c:pt>
                <c:pt idx="13">
                  <c:v>520</c:v>
                </c:pt>
                <c:pt idx="14">
                  <c:v>520</c:v>
                </c:pt>
                <c:pt idx="15">
                  <c:v>520</c:v>
                </c:pt>
                <c:pt idx="16">
                  <c:v>520</c:v>
                </c:pt>
                <c:pt idx="17">
                  <c:v>520</c:v>
                </c:pt>
                <c:pt idx="18">
                  <c:v>495.77777777777783</c:v>
                </c:pt>
                <c:pt idx="19">
                  <c:v>469.68421052631584</c:v>
                </c:pt>
                <c:pt idx="20">
                  <c:v>446.2</c:v>
                </c:pt>
                <c:pt idx="21">
                  <c:v>424.95238095238102</c:v>
                </c:pt>
                <c:pt idx="22">
                  <c:v>405.63636363636363</c:v>
                </c:pt>
                <c:pt idx="23">
                  <c:v>388</c:v>
                </c:pt>
                <c:pt idx="24">
                  <c:v>371.83333333333337</c:v>
                </c:pt>
                <c:pt idx="25">
                  <c:v>356.96000000000004</c:v>
                </c:pt>
                <c:pt idx="26">
                  <c:v>343.23076923076928</c:v>
                </c:pt>
                <c:pt idx="27">
                  <c:v>330.51851851851853</c:v>
                </c:pt>
                <c:pt idx="28">
                  <c:v>318.71428571428572</c:v>
                </c:pt>
                <c:pt idx="29">
                  <c:v>307.72413793103448</c:v>
                </c:pt>
                <c:pt idx="30">
                  <c:v>297.4666666666667</c:v>
                </c:pt>
                <c:pt idx="31">
                  <c:v>287.87096774193549</c:v>
                </c:pt>
                <c:pt idx="32">
                  <c:v>278.875</c:v>
                </c:pt>
                <c:pt idx="33">
                  <c:v>270.42424242424244</c:v>
                </c:pt>
                <c:pt idx="34">
                  <c:v>262.47058823529414</c:v>
                </c:pt>
                <c:pt idx="35">
                  <c:v>254.97142857142859</c:v>
                </c:pt>
                <c:pt idx="36">
                  <c:v>247.88888888888891</c:v>
                </c:pt>
                <c:pt idx="37">
                  <c:v>241.18918918918919</c:v>
                </c:pt>
                <c:pt idx="38">
                  <c:v>234.84210526315792</c:v>
                </c:pt>
                <c:pt idx="39">
                  <c:v>228.82051282051285</c:v>
                </c:pt>
                <c:pt idx="40">
                  <c:v>223.1</c:v>
                </c:pt>
                <c:pt idx="41">
                  <c:v>217.65853658536585</c:v>
                </c:pt>
                <c:pt idx="42">
                  <c:v>212.47619047619051</c:v>
                </c:pt>
                <c:pt idx="43">
                  <c:v>207.53488372093022</c:v>
                </c:pt>
                <c:pt idx="44">
                  <c:v>202.81818181818181</c:v>
                </c:pt>
                <c:pt idx="45">
                  <c:v>198.31111111111113</c:v>
                </c:pt>
                <c:pt idx="46">
                  <c:v>194</c:v>
                </c:pt>
                <c:pt idx="47">
                  <c:v>189.87234042553195</c:v>
                </c:pt>
                <c:pt idx="48">
                  <c:v>185.91666666666669</c:v>
                </c:pt>
                <c:pt idx="49">
                  <c:v>182.12244897959187</c:v>
                </c:pt>
                <c:pt idx="50">
                  <c:v>178.48000000000002</c:v>
                </c:pt>
                <c:pt idx="51">
                  <c:v>174.98039215686276</c:v>
                </c:pt>
                <c:pt idx="52">
                  <c:v>171.61538461538464</c:v>
                </c:pt>
                <c:pt idx="53">
                  <c:v>168.37735849056605</c:v>
                </c:pt>
                <c:pt idx="54">
                  <c:v>165.25925925925927</c:v>
                </c:pt>
                <c:pt idx="55">
                  <c:v>162.25454545454548</c:v>
                </c:pt>
                <c:pt idx="56">
                  <c:v>159.35714285714286</c:v>
                </c:pt>
                <c:pt idx="57">
                  <c:v>156.56140350877195</c:v>
                </c:pt>
                <c:pt idx="58">
                  <c:v>153.86206896551724</c:v>
                </c:pt>
                <c:pt idx="59">
                  <c:v>151.25423728813558</c:v>
                </c:pt>
                <c:pt idx="60">
                  <c:v>148.73333333333335</c:v>
                </c:pt>
                <c:pt idx="61">
                  <c:v>146.29508196721309</c:v>
                </c:pt>
                <c:pt idx="62">
                  <c:v>143.93548387096774</c:v>
                </c:pt>
                <c:pt idx="63">
                  <c:v>141.65079365079364</c:v>
                </c:pt>
                <c:pt idx="64">
                  <c:v>139.4375</c:v>
                </c:pt>
                <c:pt idx="65">
                  <c:v>137.29230769230773</c:v>
                </c:pt>
                <c:pt idx="66">
                  <c:v>135.21212121212122</c:v>
                </c:pt>
                <c:pt idx="67">
                  <c:v>133.19402985074629</c:v>
                </c:pt>
                <c:pt idx="68">
                  <c:v>131.23529411764707</c:v>
                </c:pt>
                <c:pt idx="69">
                  <c:v>129.33333333333337</c:v>
                </c:pt>
                <c:pt idx="70">
                  <c:v>127.48571428571429</c:v>
                </c:pt>
                <c:pt idx="71">
                  <c:v>125.69014084507045</c:v>
                </c:pt>
                <c:pt idx="72">
                  <c:v>123.94444444444446</c:v>
                </c:pt>
                <c:pt idx="73">
                  <c:v>122.24657534246577</c:v>
                </c:pt>
                <c:pt idx="74">
                  <c:v>120.5945945945946</c:v>
                </c:pt>
                <c:pt idx="75">
                  <c:v>118.98666666666669</c:v>
                </c:pt>
                <c:pt idx="76">
                  <c:v>117.42105263157896</c:v>
                </c:pt>
                <c:pt idx="77">
                  <c:v>115.89610389610391</c:v>
                </c:pt>
                <c:pt idx="78">
                  <c:v>114.41025641025642</c:v>
                </c:pt>
                <c:pt idx="79">
                  <c:v>112.96202531645571</c:v>
                </c:pt>
                <c:pt idx="80">
                  <c:v>111.55</c:v>
                </c:pt>
                <c:pt idx="81">
                  <c:v>110.17283950617285</c:v>
                </c:pt>
                <c:pt idx="82">
                  <c:v>108.82926829268293</c:v>
                </c:pt>
                <c:pt idx="83">
                  <c:v>107.51807228915663</c:v>
                </c:pt>
                <c:pt idx="84">
                  <c:v>106.23809523809526</c:v>
                </c:pt>
                <c:pt idx="85">
                  <c:v>104.98823529411767</c:v>
                </c:pt>
                <c:pt idx="86">
                  <c:v>103.76744186046511</c:v>
                </c:pt>
                <c:pt idx="87">
                  <c:v>102.57471264367817</c:v>
                </c:pt>
                <c:pt idx="88">
                  <c:v>101.40909090909091</c:v>
                </c:pt>
                <c:pt idx="89">
                  <c:v>100.26966292134833</c:v>
                </c:pt>
                <c:pt idx="90">
                  <c:v>99.155555555555566</c:v>
                </c:pt>
                <c:pt idx="91">
                  <c:v>98.065934065934087</c:v>
                </c:pt>
                <c:pt idx="92">
                  <c:v>97</c:v>
                </c:pt>
                <c:pt idx="93">
                  <c:v>95.956989247311839</c:v>
                </c:pt>
                <c:pt idx="94">
                  <c:v>94.936170212765973</c:v>
                </c:pt>
                <c:pt idx="95">
                  <c:v>93.936842105263182</c:v>
                </c:pt>
                <c:pt idx="96">
                  <c:v>92.958333333333343</c:v>
                </c:pt>
                <c:pt idx="97">
                  <c:v>92.000000000000014</c:v>
                </c:pt>
                <c:pt idx="98">
                  <c:v>91.061224489795933</c:v>
                </c:pt>
                <c:pt idx="99">
                  <c:v>90.141414141414145</c:v>
                </c:pt>
                <c:pt idx="100">
                  <c:v>89.240000000000009</c:v>
                </c:pt>
                <c:pt idx="101">
                  <c:v>88.356435643564367</c:v>
                </c:pt>
                <c:pt idx="102">
                  <c:v>87.490196078431381</c:v>
                </c:pt>
                <c:pt idx="103">
                  <c:v>86.640776699029132</c:v>
                </c:pt>
                <c:pt idx="104">
                  <c:v>85.807692307692321</c:v>
                </c:pt>
                <c:pt idx="105">
                  <c:v>84.990476190476201</c:v>
                </c:pt>
                <c:pt idx="106">
                  <c:v>84.188679245283026</c:v>
                </c:pt>
                <c:pt idx="107">
                  <c:v>83.401869158878512</c:v>
                </c:pt>
                <c:pt idx="108">
                  <c:v>82.629629629629633</c:v>
                </c:pt>
                <c:pt idx="109">
                  <c:v>81.87155963302753</c:v>
                </c:pt>
                <c:pt idx="110">
                  <c:v>81.127272727272739</c:v>
                </c:pt>
                <c:pt idx="111">
                  <c:v>80.396396396396412</c:v>
                </c:pt>
                <c:pt idx="112">
                  <c:v>79.678571428571431</c:v>
                </c:pt>
                <c:pt idx="113">
                  <c:v>78.973451327433636</c:v>
                </c:pt>
                <c:pt idx="114">
                  <c:v>78.280701754385973</c:v>
                </c:pt>
                <c:pt idx="115">
                  <c:v>77.600000000000009</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3-2732-4212-99E9-C38D459EF3F7}"/>
            </c:ext>
          </c:extLst>
        </c:ser>
        <c:ser>
          <c:idx val="4"/>
          <c:order val="4"/>
          <c:tx>
            <c:strRef>
              <c:f>Calcs!$U$7</c:f>
              <c:strCache>
                <c:ptCount val="1"/>
                <c:pt idx="0">
                  <c:v>SD70ACe</c:v>
                </c:pt>
              </c:strCache>
            </c:strRef>
          </c:tx>
          <c:spPr>
            <a:ln w="28575" cap="rnd">
              <a:solidFill>
                <a:schemeClr val="accent5"/>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Calcs!$U$34:$U$159</c:f>
              <c:numCache>
                <c:formatCode>_(* #,##0.00_);_(* \(#,##0.00\);_(* "-"??_);_(@_)</c:formatCode>
                <c:ptCount val="126"/>
                <c:pt idx="0">
                  <c:v>810</c:v>
                </c:pt>
                <c:pt idx="1">
                  <c:v>810</c:v>
                </c:pt>
                <c:pt idx="2">
                  <c:v>810</c:v>
                </c:pt>
                <c:pt idx="3">
                  <c:v>810</c:v>
                </c:pt>
                <c:pt idx="4">
                  <c:v>810</c:v>
                </c:pt>
                <c:pt idx="5">
                  <c:v>810</c:v>
                </c:pt>
                <c:pt idx="6">
                  <c:v>810</c:v>
                </c:pt>
                <c:pt idx="7">
                  <c:v>810</c:v>
                </c:pt>
                <c:pt idx="8">
                  <c:v>810</c:v>
                </c:pt>
                <c:pt idx="9">
                  <c:v>810</c:v>
                </c:pt>
                <c:pt idx="10">
                  <c:v>810</c:v>
                </c:pt>
                <c:pt idx="11">
                  <c:v>810</c:v>
                </c:pt>
                <c:pt idx="12">
                  <c:v>810</c:v>
                </c:pt>
                <c:pt idx="13">
                  <c:v>751.69230769230774</c:v>
                </c:pt>
                <c:pt idx="14">
                  <c:v>698</c:v>
                </c:pt>
                <c:pt idx="15">
                  <c:v>651.46666666666658</c:v>
                </c:pt>
                <c:pt idx="16">
                  <c:v>610.75</c:v>
                </c:pt>
                <c:pt idx="17">
                  <c:v>574.82352941176475</c:v>
                </c:pt>
                <c:pt idx="18">
                  <c:v>542.88888888888891</c:v>
                </c:pt>
                <c:pt idx="19">
                  <c:v>514.31578947368416</c:v>
                </c:pt>
                <c:pt idx="20">
                  <c:v>488.59999999999997</c:v>
                </c:pt>
                <c:pt idx="21">
                  <c:v>465.33333333333331</c:v>
                </c:pt>
                <c:pt idx="22">
                  <c:v>444.18181818181813</c:v>
                </c:pt>
                <c:pt idx="23">
                  <c:v>424.86956521739125</c:v>
                </c:pt>
                <c:pt idx="24">
                  <c:v>407.16666666666663</c:v>
                </c:pt>
                <c:pt idx="25">
                  <c:v>390.88</c:v>
                </c:pt>
                <c:pt idx="26">
                  <c:v>375.84615384615387</c:v>
                </c:pt>
                <c:pt idx="27">
                  <c:v>361.92592592592592</c:v>
                </c:pt>
                <c:pt idx="28">
                  <c:v>349</c:v>
                </c:pt>
                <c:pt idx="29">
                  <c:v>336.9655172413793</c:v>
                </c:pt>
                <c:pt idx="30">
                  <c:v>325.73333333333329</c:v>
                </c:pt>
                <c:pt idx="31">
                  <c:v>315.22580645161293</c:v>
                </c:pt>
                <c:pt idx="32">
                  <c:v>305.375</c:v>
                </c:pt>
                <c:pt idx="33">
                  <c:v>296.12121212121212</c:v>
                </c:pt>
                <c:pt idx="34">
                  <c:v>287.41176470588238</c:v>
                </c:pt>
                <c:pt idx="35">
                  <c:v>279.2</c:v>
                </c:pt>
                <c:pt idx="36">
                  <c:v>271.44444444444446</c:v>
                </c:pt>
                <c:pt idx="37">
                  <c:v>264.10810810810813</c:v>
                </c:pt>
                <c:pt idx="38">
                  <c:v>257.15789473684208</c:v>
                </c:pt>
                <c:pt idx="39">
                  <c:v>250.56410256410254</c:v>
                </c:pt>
                <c:pt idx="40">
                  <c:v>244.29999999999998</c:v>
                </c:pt>
                <c:pt idx="41">
                  <c:v>238.34146341463415</c:v>
                </c:pt>
                <c:pt idx="42">
                  <c:v>232.66666666666666</c:v>
                </c:pt>
                <c:pt idx="43">
                  <c:v>227.25581395348837</c:v>
                </c:pt>
                <c:pt idx="44">
                  <c:v>222.09090909090907</c:v>
                </c:pt>
                <c:pt idx="45">
                  <c:v>217.15555555555554</c:v>
                </c:pt>
                <c:pt idx="46">
                  <c:v>212.43478260869563</c:v>
                </c:pt>
                <c:pt idx="47">
                  <c:v>207.91489361702128</c:v>
                </c:pt>
                <c:pt idx="48">
                  <c:v>203.58333333333331</c:v>
                </c:pt>
                <c:pt idx="49">
                  <c:v>199.42857142857142</c:v>
                </c:pt>
                <c:pt idx="50">
                  <c:v>195.44</c:v>
                </c:pt>
                <c:pt idx="51">
                  <c:v>191.60784313725492</c:v>
                </c:pt>
                <c:pt idx="52">
                  <c:v>187.92307692307693</c:v>
                </c:pt>
                <c:pt idx="53">
                  <c:v>184.37735849056602</c:v>
                </c:pt>
                <c:pt idx="54">
                  <c:v>180.96296296296296</c:v>
                </c:pt>
                <c:pt idx="55">
                  <c:v>177.67272727272726</c:v>
                </c:pt>
                <c:pt idx="56">
                  <c:v>174.5</c:v>
                </c:pt>
                <c:pt idx="57">
                  <c:v>171.43859649122805</c:v>
                </c:pt>
                <c:pt idx="58">
                  <c:v>168.48275862068965</c:v>
                </c:pt>
                <c:pt idx="59">
                  <c:v>165.62711864406779</c:v>
                </c:pt>
                <c:pt idx="60">
                  <c:v>162.86666666666665</c:v>
                </c:pt>
                <c:pt idx="61">
                  <c:v>160.19672131147539</c:v>
                </c:pt>
                <c:pt idx="62">
                  <c:v>157.61290322580646</c:v>
                </c:pt>
                <c:pt idx="63">
                  <c:v>155.11111111111109</c:v>
                </c:pt>
                <c:pt idx="64">
                  <c:v>152.6875</c:v>
                </c:pt>
                <c:pt idx="65">
                  <c:v>150.33846153846156</c:v>
                </c:pt>
                <c:pt idx="66">
                  <c:v>148.06060606060606</c:v>
                </c:pt>
                <c:pt idx="67">
                  <c:v>145.85074626865671</c:v>
                </c:pt>
                <c:pt idx="68">
                  <c:v>143.70588235294119</c:v>
                </c:pt>
                <c:pt idx="69">
                  <c:v>141.62318840579712</c:v>
                </c:pt>
                <c:pt idx="70">
                  <c:v>139.6</c:v>
                </c:pt>
                <c:pt idx="71">
                  <c:v>137.63380281690141</c:v>
                </c:pt>
                <c:pt idx="72">
                  <c:v>135.72222222222223</c:v>
                </c:pt>
                <c:pt idx="73">
                  <c:v>133.86301369863014</c:v>
                </c:pt>
                <c:pt idx="74">
                  <c:v>132.05405405405406</c:v>
                </c:pt>
                <c:pt idx="75">
                  <c:v>130.29333333333332</c:v>
                </c:pt>
                <c:pt idx="76">
                  <c:v>128.57894736842104</c:v>
                </c:pt>
                <c:pt idx="77">
                  <c:v>126.90909090909091</c:v>
                </c:pt>
                <c:pt idx="78">
                  <c:v>125.28205128205127</c:v>
                </c:pt>
                <c:pt idx="79">
                  <c:v>123.69620253164557</c:v>
                </c:pt>
                <c:pt idx="80">
                  <c:v>122.14999999999999</c:v>
                </c:pt>
                <c:pt idx="81">
                  <c:v>120.64197530864197</c:v>
                </c:pt>
                <c:pt idx="82">
                  <c:v>119.17073170731707</c:v>
                </c:pt>
                <c:pt idx="83">
                  <c:v>117.73493975903615</c:v>
                </c:pt>
                <c:pt idx="84">
                  <c:v>116.33333333333333</c:v>
                </c:pt>
                <c:pt idx="85">
                  <c:v>114.96470588235293</c:v>
                </c:pt>
                <c:pt idx="86">
                  <c:v>113.62790697674419</c:v>
                </c:pt>
                <c:pt idx="87">
                  <c:v>112.32183908045977</c:v>
                </c:pt>
                <c:pt idx="88">
                  <c:v>111.04545454545453</c:v>
                </c:pt>
                <c:pt idx="89">
                  <c:v>109.79775280898876</c:v>
                </c:pt>
                <c:pt idx="90">
                  <c:v>108.57777777777777</c:v>
                </c:pt>
                <c:pt idx="91">
                  <c:v>107.38461538461537</c:v>
                </c:pt>
                <c:pt idx="92">
                  <c:v>106.21739130434781</c:v>
                </c:pt>
                <c:pt idx="93">
                  <c:v>105.0752688172043</c:v>
                </c:pt>
                <c:pt idx="94">
                  <c:v>103.95744680851064</c:v>
                </c:pt>
                <c:pt idx="95">
                  <c:v>102.86315789473684</c:v>
                </c:pt>
                <c:pt idx="96">
                  <c:v>101.79166666666666</c:v>
                </c:pt>
                <c:pt idx="97">
                  <c:v>100.74226804123711</c:v>
                </c:pt>
                <c:pt idx="98">
                  <c:v>99.714285714285708</c:v>
                </c:pt>
                <c:pt idx="99">
                  <c:v>98.707070707070699</c:v>
                </c:pt>
                <c:pt idx="100">
                  <c:v>97.72</c:v>
                </c:pt>
                <c:pt idx="101">
                  <c:v>96.752475247524757</c:v>
                </c:pt>
                <c:pt idx="102">
                  <c:v>95.803921568627459</c:v>
                </c:pt>
                <c:pt idx="103">
                  <c:v>94.873786407766985</c:v>
                </c:pt>
                <c:pt idx="104">
                  <c:v>93.961538461538467</c:v>
                </c:pt>
                <c:pt idx="105">
                  <c:v>93.066666666666663</c:v>
                </c:pt>
                <c:pt idx="106">
                  <c:v>92.188679245283012</c:v>
                </c:pt>
                <c:pt idx="107">
                  <c:v>91.327102803738313</c:v>
                </c:pt>
                <c:pt idx="108">
                  <c:v>90.481481481481481</c:v>
                </c:pt>
                <c:pt idx="109">
                  <c:v>89.651376146788991</c:v>
                </c:pt>
                <c:pt idx="110">
                  <c:v>88.836363636363629</c:v>
                </c:pt>
                <c:pt idx="111">
                  <c:v>88.036036036036037</c:v>
                </c:pt>
                <c:pt idx="112">
                  <c:v>87.25</c:v>
                </c:pt>
                <c:pt idx="113">
                  <c:v>86.477876106194685</c:v>
                </c:pt>
                <c:pt idx="114">
                  <c:v>85.719298245614027</c:v>
                </c:pt>
                <c:pt idx="115">
                  <c:v>84.973913043478277</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4-2732-4212-99E9-C38D459EF3F7}"/>
            </c:ext>
          </c:extLst>
        </c:ser>
        <c:ser>
          <c:idx val="5"/>
          <c:order val="5"/>
          <c:tx>
            <c:strRef>
              <c:f>Calcs!$J$7</c:f>
              <c:strCache>
                <c:ptCount val="1"/>
                <c:pt idx="0">
                  <c:v>GT46C-DC</c:v>
                </c:pt>
              </c:strCache>
            </c:strRef>
          </c:tx>
          <c:spPr>
            <a:ln w="28575" cap="rnd">
              <a:solidFill>
                <a:schemeClr val="accent6"/>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Calcs!$J$34:$J$159</c:f>
              <c:numCache>
                <c:formatCode>_(* #,##0.00_);_(* \(#,##0.00\);_(* "-"??_);_(@_)</c:formatCode>
                <c:ptCount val="126"/>
                <c:pt idx="0">
                  <c:v>523.85400000000004</c:v>
                </c:pt>
                <c:pt idx="1">
                  <c:v>523.85400000000004</c:v>
                </c:pt>
                <c:pt idx="2">
                  <c:v>523.85400000000004</c:v>
                </c:pt>
                <c:pt idx="3">
                  <c:v>523.85400000000004</c:v>
                </c:pt>
                <c:pt idx="4">
                  <c:v>523.85400000000004</c:v>
                </c:pt>
                <c:pt idx="5">
                  <c:v>523.85400000000004</c:v>
                </c:pt>
                <c:pt idx="6">
                  <c:v>523.85400000000004</c:v>
                </c:pt>
                <c:pt idx="7">
                  <c:v>523.85400000000004</c:v>
                </c:pt>
                <c:pt idx="8">
                  <c:v>523.85400000000004</c:v>
                </c:pt>
                <c:pt idx="9">
                  <c:v>523.85400000000004</c:v>
                </c:pt>
                <c:pt idx="10">
                  <c:v>523.85400000000004</c:v>
                </c:pt>
                <c:pt idx="11">
                  <c:v>523.85400000000004</c:v>
                </c:pt>
                <c:pt idx="12">
                  <c:v>523.85400000000004</c:v>
                </c:pt>
                <c:pt idx="13">
                  <c:v>523.85400000000004</c:v>
                </c:pt>
                <c:pt idx="14">
                  <c:v>523.85400000000004</c:v>
                </c:pt>
                <c:pt idx="15">
                  <c:v>523.85400000000004</c:v>
                </c:pt>
                <c:pt idx="16">
                  <c:v>523.85400000000004</c:v>
                </c:pt>
                <c:pt idx="17">
                  <c:v>496.80000000000013</c:v>
                </c:pt>
                <c:pt idx="18">
                  <c:v>469.20000000000005</c:v>
                </c:pt>
                <c:pt idx="19">
                  <c:v>444.50526315789483</c:v>
                </c:pt>
                <c:pt idx="20">
                  <c:v>422.28000000000009</c:v>
                </c:pt>
                <c:pt idx="21">
                  <c:v>402.17142857142863</c:v>
                </c:pt>
                <c:pt idx="22">
                  <c:v>383.89090909090913</c:v>
                </c:pt>
                <c:pt idx="23">
                  <c:v>367.20000000000005</c:v>
                </c:pt>
                <c:pt idx="24">
                  <c:v>351.90000000000003</c:v>
                </c:pt>
                <c:pt idx="25">
                  <c:v>337.82400000000007</c:v>
                </c:pt>
                <c:pt idx="26">
                  <c:v>324.83076923076931</c:v>
                </c:pt>
                <c:pt idx="27">
                  <c:v>312.80000000000007</c:v>
                </c:pt>
                <c:pt idx="28">
                  <c:v>301.62857142857149</c:v>
                </c:pt>
                <c:pt idx="29">
                  <c:v>291.22758620689666</c:v>
                </c:pt>
                <c:pt idx="30">
                  <c:v>281.52000000000004</c:v>
                </c:pt>
                <c:pt idx="31">
                  <c:v>272.43870967741941</c:v>
                </c:pt>
                <c:pt idx="32">
                  <c:v>263.92500000000007</c:v>
                </c:pt>
                <c:pt idx="33">
                  <c:v>255.92727272727276</c:v>
                </c:pt>
                <c:pt idx="34">
                  <c:v>248.40000000000006</c:v>
                </c:pt>
                <c:pt idx="35">
                  <c:v>241.30285714285719</c:v>
                </c:pt>
                <c:pt idx="36">
                  <c:v>234.60000000000002</c:v>
                </c:pt>
                <c:pt idx="37">
                  <c:v>228.25945945945949</c:v>
                </c:pt>
                <c:pt idx="38">
                  <c:v>222.25263157894742</c:v>
                </c:pt>
                <c:pt idx="39">
                  <c:v>216.55384615384619</c:v>
                </c:pt>
                <c:pt idx="40">
                  <c:v>211.14000000000004</c:v>
                </c:pt>
                <c:pt idx="41">
                  <c:v>205.99024390243906</c:v>
                </c:pt>
                <c:pt idx="42">
                  <c:v>201.08571428571432</c:v>
                </c:pt>
                <c:pt idx="43">
                  <c:v>196.40930232558142</c:v>
                </c:pt>
                <c:pt idx="44">
                  <c:v>191.94545454545457</c:v>
                </c:pt>
                <c:pt idx="45">
                  <c:v>187.68000000000004</c:v>
                </c:pt>
                <c:pt idx="46">
                  <c:v>183.60000000000002</c:v>
                </c:pt>
                <c:pt idx="47">
                  <c:v>179.69361702127662</c:v>
                </c:pt>
                <c:pt idx="48">
                  <c:v>175.95000000000002</c:v>
                </c:pt>
                <c:pt idx="49">
                  <c:v>172.35918367346943</c:v>
                </c:pt>
                <c:pt idx="50">
                  <c:v>168.91200000000003</c:v>
                </c:pt>
                <c:pt idx="51">
                  <c:v>165.60000000000002</c:v>
                </c:pt>
                <c:pt idx="52">
                  <c:v>162.41538461538465</c:v>
                </c:pt>
                <c:pt idx="53">
                  <c:v>159.35094339622646</c:v>
                </c:pt>
                <c:pt idx="54">
                  <c:v>156.40000000000003</c:v>
                </c:pt>
                <c:pt idx="55">
                  <c:v>153.55636363636367</c:v>
                </c:pt>
                <c:pt idx="56">
                  <c:v>150.81428571428575</c:v>
                </c:pt>
                <c:pt idx="57">
                  <c:v>148.1684210526316</c:v>
                </c:pt>
                <c:pt idx="58">
                  <c:v>145.61379310344833</c:v>
                </c:pt>
                <c:pt idx="59">
                  <c:v>143.14576271186442</c:v>
                </c:pt>
                <c:pt idx="60">
                  <c:v>140.76000000000002</c:v>
                </c:pt>
                <c:pt idx="61">
                  <c:v>138.45245901639348</c:v>
                </c:pt>
                <c:pt idx="62">
                  <c:v>136.21935483870971</c:v>
                </c:pt>
                <c:pt idx="63">
                  <c:v>134.05714285714288</c:v>
                </c:pt>
                <c:pt idx="64">
                  <c:v>131.96250000000003</c:v>
                </c:pt>
                <c:pt idx="65">
                  <c:v>129.93230769230775</c:v>
                </c:pt>
                <c:pt idx="66">
                  <c:v>127.96363636363638</c:v>
                </c:pt>
                <c:pt idx="67">
                  <c:v>126.05373134328363</c:v>
                </c:pt>
                <c:pt idx="68">
                  <c:v>124.20000000000003</c:v>
                </c:pt>
                <c:pt idx="69">
                  <c:v>122.40000000000003</c:v>
                </c:pt>
                <c:pt idx="70">
                  <c:v>120.6514285714286</c:v>
                </c:pt>
                <c:pt idx="71">
                  <c:v>118.95211267605636</c:v>
                </c:pt>
                <c:pt idx="72">
                  <c:v>117.30000000000001</c:v>
                </c:pt>
                <c:pt idx="73">
                  <c:v>115.69315068493154</c:v>
                </c:pt>
                <c:pt idx="74">
                  <c:v>114.12972972972975</c:v>
                </c:pt>
                <c:pt idx="75">
                  <c:v>112.60800000000003</c:v>
                </c:pt>
                <c:pt idx="76">
                  <c:v>111.12631578947371</c:v>
                </c:pt>
                <c:pt idx="77">
                  <c:v>109.68311688311691</c:v>
                </c:pt>
                <c:pt idx="78">
                  <c:v>108.2769230769231</c:v>
                </c:pt>
                <c:pt idx="79">
                  <c:v>106.90632911392407</c:v>
                </c:pt>
                <c:pt idx="80">
                  <c:v>105.57000000000002</c:v>
                </c:pt>
                <c:pt idx="81">
                  <c:v>104.26666666666668</c:v>
                </c:pt>
                <c:pt idx="82">
                  <c:v>102.99512195121953</c:v>
                </c:pt>
                <c:pt idx="83">
                  <c:v>101.75421686746991</c:v>
                </c:pt>
                <c:pt idx="84">
                  <c:v>100.54285714285716</c:v>
                </c:pt>
                <c:pt idx="85">
                  <c:v>99.360000000000028</c:v>
                </c:pt>
                <c:pt idx="86">
                  <c:v>98.204651162790711</c:v>
                </c:pt>
                <c:pt idx="87">
                  <c:v>97.075862068965534</c:v>
                </c:pt>
                <c:pt idx="88">
                  <c:v>95.972727272727283</c:v>
                </c:pt>
                <c:pt idx="89">
                  <c:v>94.89438202247193</c:v>
                </c:pt>
                <c:pt idx="90">
                  <c:v>93.840000000000018</c:v>
                </c:pt>
                <c:pt idx="91">
                  <c:v>92.80879120879122</c:v>
                </c:pt>
                <c:pt idx="92">
                  <c:v>91.800000000000011</c:v>
                </c:pt>
                <c:pt idx="93">
                  <c:v>90.812903225806465</c:v>
                </c:pt>
                <c:pt idx="94">
                  <c:v>89.846808510638311</c:v>
                </c:pt>
                <c:pt idx="95">
                  <c:v>88.901052631578963</c:v>
                </c:pt>
                <c:pt idx="96">
                  <c:v>87.975000000000009</c:v>
                </c:pt>
                <c:pt idx="97">
                  <c:v>87.06804123711342</c:v>
                </c:pt>
                <c:pt idx="98">
                  <c:v>86.179591836734716</c:v>
                </c:pt>
                <c:pt idx="99">
                  <c:v>85.309090909090926</c:v>
                </c:pt>
                <c:pt idx="100">
                  <c:v>84.456000000000017</c:v>
                </c:pt>
                <c:pt idx="101">
                  <c:v>83.619801980198048</c:v>
                </c:pt>
                <c:pt idx="102">
                  <c:v>82.800000000000011</c:v>
                </c:pt>
                <c:pt idx="103">
                  <c:v>81.996116504854371</c:v>
                </c:pt>
                <c:pt idx="104">
                  <c:v>81.207692307692326</c:v>
                </c:pt>
                <c:pt idx="105">
                  <c:v>80.434285714285721</c:v>
                </c:pt>
                <c:pt idx="106">
                  <c:v>79.675471698113228</c:v>
                </c:pt>
                <c:pt idx="107">
                  <c:v>78.930841121495334</c:v>
                </c:pt>
                <c:pt idx="108">
                  <c:v>78.200000000000017</c:v>
                </c:pt>
                <c:pt idx="109">
                  <c:v>77.482568807339462</c:v>
                </c:pt>
                <c:pt idx="110">
                  <c:v>76.778181818181835</c:v>
                </c:pt>
                <c:pt idx="111">
                  <c:v>76.086486486486493</c:v>
                </c:pt>
                <c:pt idx="112">
                  <c:v>75.407142857142873</c:v>
                </c:pt>
                <c:pt idx="113">
                  <c:v>74.739823008849584</c:v>
                </c:pt>
                <c:pt idx="114">
                  <c:v>74.0842105263158</c:v>
                </c:pt>
                <c:pt idx="115">
                  <c:v>73.440000000000012</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5-2732-4212-99E9-C38D459EF3F7}"/>
            </c:ext>
          </c:extLst>
        </c:ser>
        <c:ser>
          <c:idx val="6"/>
          <c:order val="6"/>
          <c:tx>
            <c:strRef>
              <c:f>Calcs!$K$7</c:f>
              <c:strCache>
                <c:ptCount val="1"/>
                <c:pt idx="0">
                  <c:v>GT46C-ACe</c:v>
                </c:pt>
              </c:strCache>
            </c:strRef>
          </c:tx>
          <c:spPr>
            <a:ln w="28575" cap="rnd">
              <a:solidFill>
                <a:schemeClr val="accent1">
                  <a:lumMod val="60000"/>
                </a:schemeClr>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Calcs!$K$34:$K$159</c:f>
              <c:numCache>
                <c:formatCode>_(* #,##0.00_);_(* \(#,##0.00\);_(* "-"??_);_(@_)</c:formatCode>
                <c:ptCount val="126"/>
                <c:pt idx="0">
                  <c:v>600</c:v>
                </c:pt>
                <c:pt idx="1">
                  <c:v>600</c:v>
                </c:pt>
                <c:pt idx="2">
                  <c:v>600</c:v>
                </c:pt>
                <c:pt idx="3">
                  <c:v>600</c:v>
                </c:pt>
                <c:pt idx="4">
                  <c:v>600</c:v>
                </c:pt>
                <c:pt idx="5">
                  <c:v>600</c:v>
                </c:pt>
                <c:pt idx="6">
                  <c:v>600</c:v>
                </c:pt>
                <c:pt idx="7">
                  <c:v>600</c:v>
                </c:pt>
                <c:pt idx="8">
                  <c:v>600</c:v>
                </c:pt>
                <c:pt idx="9">
                  <c:v>600</c:v>
                </c:pt>
                <c:pt idx="10">
                  <c:v>600</c:v>
                </c:pt>
                <c:pt idx="11">
                  <c:v>600</c:v>
                </c:pt>
                <c:pt idx="12">
                  <c:v>600</c:v>
                </c:pt>
                <c:pt idx="13">
                  <c:v>600</c:v>
                </c:pt>
                <c:pt idx="14">
                  <c:v>600</c:v>
                </c:pt>
                <c:pt idx="15">
                  <c:v>600</c:v>
                </c:pt>
                <c:pt idx="16">
                  <c:v>600</c:v>
                </c:pt>
                <c:pt idx="17">
                  <c:v>585.29411764705878</c:v>
                </c:pt>
                <c:pt idx="18">
                  <c:v>552.77777777777771</c:v>
                </c:pt>
                <c:pt idx="19">
                  <c:v>523.68421052631572</c:v>
                </c:pt>
                <c:pt idx="20">
                  <c:v>497.49999999999994</c:v>
                </c:pt>
                <c:pt idx="21">
                  <c:v>473.80952380952374</c:v>
                </c:pt>
                <c:pt idx="22">
                  <c:v>452.27272727272725</c:v>
                </c:pt>
                <c:pt idx="23">
                  <c:v>432.60869565217382</c:v>
                </c:pt>
                <c:pt idx="24">
                  <c:v>414.58333333333326</c:v>
                </c:pt>
                <c:pt idx="25">
                  <c:v>398</c:v>
                </c:pt>
                <c:pt idx="26">
                  <c:v>382.69230769230768</c:v>
                </c:pt>
                <c:pt idx="27">
                  <c:v>368.51851851851848</c:v>
                </c:pt>
                <c:pt idx="28">
                  <c:v>355.35714285714283</c:v>
                </c:pt>
                <c:pt idx="29">
                  <c:v>343.10344827586204</c:v>
                </c:pt>
                <c:pt idx="30">
                  <c:v>331.66666666666663</c:v>
                </c:pt>
                <c:pt idx="31">
                  <c:v>320.9677419354839</c:v>
                </c:pt>
                <c:pt idx="32">
                  <c:v>310.9375</c:v>
                </c:pt>
                <c:pt idx="33">
                  <c:v>301.5151515151515</c:v>
                </c:pt>
                <c:pt idx="34">
                  <c:v>292.64705882352939</c:v>
                </c:pt>
                <c:pt idx="35">
                  <c:v>284.28571428571428</c:v>
                </c:pt>
                <c:pt idx="36">
                  <c:v>276.38888888888886</c:v>
                </c:pt>
                <c:pt idx="37">
                  <c:v>268.91891891891885</c:v>
                </c:pt>
                <c:pt idx="38">
                  <c:v>261.84210526315786</c:v>
                </c:pt>
                <c:pt idx="39">
                  <c:v>255.12820512820511</c:v>
                </c:pt>
                <c:pt idx="40">
                  <c:v>248.74999999999997</c:v>
                </c:pt>
                <c:pt idx="41">
                  <c:v>242.68292682926824</c:v>
                </c:pt>
                <c:pt idx="42">
                  <c:v>236.90476190476187</c:v>
                </c:pt>
                <c:pt idx="43">
                  <c:v>231.39534883720927</c:v>
                </c:pt>
                <c:pt idx="44">
                  <c:v>226.13636363636363</c:v>
                </c:pt>
                <c:pt idx="45">
                  <c:v>221.11111111111109</c:v>
                </c:pt>
                <c:pt idx="46">
                  <c:v>216.30434782608691</c:v>
                </c:pt>
                <c:pt idx="47">
                  <c:v>211.70212765957444</c:v>
                </c:pt>
                <c:pt idx="48">
                  <c:v>207.29166666666663</c:v>
                </c:pt>
                <c:pt idx="49">
                  <c:v>203.0612244897959</c:v>
                </c:pt>
                <c:pt idx="50">
                  <c:v>199</c:v>
                </c:pt>
                <c:pt idx="51">
                  <c:v>195.09803921568627</c:v>
                </c:pt>
                <c:pt idx="52">
                  <c:v>191.34615384615384</c:v>
                </c:pt>
                <c:pt idx="53">
                  <c:v>187.73584905660377</c:v>
                </c:pt>
                <c:pt idx="54">
                  <c:v>184.25925925925924</c:v>
                </c:pt>
                <c:pt idx="55">
                  <c:v>180.90909090909091</c:v>
                </c:pt>
                <c:pt idx="56">
                  <c:v>177.67857142857142</c:v>
                </c:pt>
                <c:pt idx="57">
                  <c:v>174.56140350877192</c:v>
                </c:pt>
                <c:pt idx="58">
                  <c:v>171.55172413793102</c:v>
                </c:pt>
                <c:pt idx="59">
                  <c:v>168.64406779661016</c:v>
                </c:pt>
                <c:pt idx="60">
                  <c:v>165.83333333333331</c:v>
                </c:pt>
                <c:pt idx="61">
                  <c:v>163.11475409836063</c:v>
                </c:pt>
                <c:pt idx="62">
                  <c:v>160.48387096774195</c:v>
                </c:pt>
                <c:pt idx="63">
                  <c:v>157.93650793650789</c:v>
                </c:pt>
                <c:pt idx="64">
                  <c:v>155.46875</c:v>
                </c:pt>
                <c:pt idx="65">
                  <c:v>153.07692307692309</c:v>
                </c:pt>
                <c:pt idx="66">
                  <c:v>150.75757575757575</c:v>
                </c:pt>
                <c:pt idx="67">
                  <c:v>148.50746268656715</c:v>
                </c:pt>
                <c:pt idx="68">
                  <c:v>146.3235294117647</c:v>
                </c:pt>
                <c:pt idx="69">
                  <c:v>144.20289855072463</c:v>
                </c:pt>
                <c:pt idx="70">
                  <c:v>142.14285714285714</c:v>
                </c:pt>
                <c:pt idx="71">
                  <c:v>140.14084507042253</c:v>
                </c:pt>
                <c:pt idx="72">
                  <c:v>138.19444444444443</c:v>
                </c:pt>
                <c:pt idx="73">
                  <c:v>136.30136986301372</c:v>
                </c:pt>
                <c:pt idx="74">
                  <c:v>134.45945945945942</c:v>
                </c:pt>
                <c:pt idx="75">
                  <c:v>132.66666666666666</c:v>
                </c:pt>
                <c:pt idx="76">
                  <c:v>130.92105263157893</c:v>
                </c:pt>
                <c:pt idx="77">
                  <c:v>129.22077922077924</c:v>
                </c:pt>
                <c:pt idx="78">
                  <c:v>127.56410256410255</c:v>
                </c:pt>
                <c:pt idx="79">
                  <c:v>125.94936708860759</c:v>
                </c:pt>
                <c:pt idx="80">
                  <c:v>124.37499999999999</c:v>
                </c:pt>
                <c:pt idx="81">
                  <c:v>122.83950617283951</c:v>
                </c:pt>
                <c:pt idx="82">
                  <c:v>121.34146341463412</c:v>
                </c:pt>
                <c:pt idx="83">
                  <c:v>119.87951807228916</c:v>
                </c:pt>
                <c:pt idx="84">
                  <c:v>118.45238095238093</c:v>
                </c:pt>
                <c:pt idx="85">
                  <c:v>117.05882352941177</c:v>
                </c:pt>
                <c:pt idx="86">
                  <c:v>115.69767441860463</c:v>
                </c:pt>
                <c:pt idx="87">
                  <c:v>114.36781609195403</c:v>
                </c:pt>
                <c:pt idx="88">
                  <c:v>113.06818181818181</c:v>
                </c:pt>
                <c:pt idx="89">
                  <c:v>111.79775280898876</c:v>
                </c:pt>
                <c:pt idx="90">
                  <c:v>110.55555555555554</c:v>
                </c:pt>
                <c:pt idx="91">
                  <c:v>109.34065934065933</c:v>
                </c:pt>
                <c:pt idx="92">
                  <c:v>108.15217391304346</c:v>
                </c:pt>
                <c:pt idx="93">
                  <c:v>106.98924731182794</c:v>
                </c:pt>
                <c:pt idx="94">
                  <c:v>105.85106382978722</c:v>
                </c:pt>
                <c:pt idx="95">
                  <c:v>104.73684210526315</c:v>
                </c:pt>
                <c:pt idx="96">
                  <c:v>103.64583333333331</c:v>
                </c:pt>
                <c:pt idx="97">
                  <c:v>102.57731958762885</c:v>
                </c:pt>
                <c:pt idx="98">
                  <c:v>101.53061224489795</c:v>
                </c:pt>
                <c:pt idx="99">
                  <c:v>100.50505050505051</c:v>
                </c:pt>
                <c:pt idx="100">
                  <c:v>99.5</c:v>
                </c:pt>
                <c:pt idx="101">
                  <c:v>98.514851485148512</c:v>
                </c:pt>
                <c:pt idx="102">
                  <c:v>97.549019607843135</c:v>
                </c:pt>
                <c:pt idx="103">
                  <c:v>96.601941747572809</c:v>
                </c:pt>
                <c:pt idx="104">
                  <c:v>95.67307692307692</c:v>
                </c:pt>
                <c:pt idx="105">
                  <c:v>94.761904761904745</c:v>
                </c:pt>
                <c:pt idx="106">
                  <c:v>93.867924528301884</c:v>
                </c:pt>
                <c:pt idx="107">
                  <c:v>92.99065420560747</c:v>
                </c:pt>
                <c:pt idx="108">
                  <c:v>92.129629629629619</c:v>
                </c:pt>
                <c:pt idx="109">
                  <c:v>91.284403669724767</c:v>
                </c:pt>
                <c:pt idx="110">
                  <c:v>90.454545454545453</c:v>
                </c:pt>
                <c:pt idx="111">
                  <c:v>89.639639639639626</c:v>
                </c:pt>
                <c:pt idx="112">
                  <c:v>88.839285714285708</c:v>
                </c:pt>
                <c:pt idx="113">
                  <c:v>88.053097345132727</c:v>
                </c:pt>
                <c:pt idx="114">
                  <c:v>87.280701754385959</c:v>
                </c:pt>
                <c:pt idx="115">
                  <c:v>86.521739130434781</c:v>
                </c:pt>
                <c:pt idx="116">
                  <c:v>85.775862068965509</c:v>
                </c:pt>
                <c:pt idx="117">
                  <c:v>85.042735042735032</c:v>
                </c:pt>
                <c:pt idx="118">
                  <c:v>84.322033898305079</c:v>
                </c:pt>
                <c:pt idx="119">
                  <c:v>83.613445378151255</c:v>
                </c:pt>
                <c:pt idx="120">
                  <c:v>82.916666666666657</c:v>
                </c:pt>
                <c:pt idx="121">
                  <c:v>82.231404958677686</c:v>
                </c:pt>
                <c:pt idx="122">
                  <c:v>81.557377049180317</c:v>
                </c:pt>
                <c:pt idx="123">
                  <c:v>80.894308943089428</c:v>
                </c:pt>
                <c:pt idx="124">
                  <c:v>80.241935483870975</c:v>
                </c:pt>
                <c:pt idx="125">
                  <c:v>79.59999999999998</c:v>
                </c:pt>
              </c:numCache>
            </c:numRef>
          </c:val>
          <c:smooth val="0"/>
          <c:extLst>
            <c:ext xmlns:c16="http://schemas.microsoft.com/office/drawing/2014/chart" uri="{C3380CC4-5D6E-409C-BE32-E72D297353CC}">
              <c16:uniqueId val="{00000006-2732-4212-99E9-C38D459EF3F7}"/>
            </c:ext>
          </c:extLst>
        </c:ser>
        <c:ser>
          <c:idx val="7"/>
          <c:order val="7"/>
          <c:tx>
            <c:strRef>
              <c:f>Calcs!$L$7</c:f>
              <c:strCache>
                <c:ptCount val="1"/>
                <c:pt idx="0">
                  <c:v>C44-ACHi</c:v>
                </c:pt>
              </c:strCache>
            </c:strRef>
          </c:tx>
          <c:spPr>
            <a:ln w="28575" cap="rnd">
              <a:solidFill>
                <a:schemeClr val="accent2">
                  <a:lumMod val="60000"/>
                </a:schemeClr>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Calcs!$L$34:$L$159</c:f>
              <c:numCache>
                <c:formatCode>_(* #,##0.00_);_(* \(#,##0.00\);_(* "-"??_);_(@_)</c:formatCode>
                <c:ptCount val="126"/>
                <c:pt idx="0">
                  <c:v>825</c:v>
                </c:pt>
                <c:pt idx="1">
                  <c:v>825</c:v>
                </c:pt>
                <c:pt idx="2">
                  <c:v>825</c:v>
                </c:pt>
                <c:pt idx="3">
                  <c:v>825</c:v>
                </c:pt>
                <c:pt idx="4">
                  <c:v>825</c:v>
                </c:pt>
                <c:pt idx="5">
                  <c:v>825</c:v>
                </c:pt>
                <c:pt idx="6">
                  <c:v>825</c:v>
                </c:pt>
                <c:pt idx="7">
                  <c:v>825</c:v>
                </c:pt>
                <c:pt idx="8">
                  <c:v>825</c:v>
                </c:pt>
                <c:pt idx="9">
                  <c:v>825</c:v>
                </c:pt>
                <c:pt idx="10">
                  <c:v>825</c:v>
                </c:pt>
                <c:pt idx="11">
                  <c:v>825</c:v>
                </c:pt>
                <c:pt idx="12">
                  <c:v>825</c:v>
                </c:pt>
                <c:pt idx="13">
                  <c:v>793.84615384615392</c:v>
                </c:pt>
                <c:pt idx="14">
                  <c:v>737.14285714285711</c:v>
                </c:pt>
                <c:pt idx="15">
                  <c:v>688</c:v>
                </c:pt>
                <c:pt idx="16">
                  <c:v>645</c:v>
                </c:pt>
                <c:pt idx="17">
                  <c:v>607.05882352941171</c:v>
                </c:pt>
                <c:pt idx="18">
                  <c:v>573.33333333333326</c:v>
                </c:pt>
                <c:pt idx="19">
                  <c:v>543.15789473684197</c:v>
                </c:pt>
                <c:pt idx="20">
                  <c:v>515.99999999999989</c:v>
                </c:pt>
                <c:pt idx="21">
                  <c:v>491.42857142857139</c:v>
                </c:pt>
                <c:pt idx="22">
                  <c:v>469.09090909090907</c:v>
                </c:pt>
                <c:pt idx="23">
                  <c:v>448.69565217391295</c:v>
                </c:pt>
                <c:pt idx="24">
                  <c:v>429.99999999999994</c:v>
                </c:pt>
                <c:pt idx="25">
                  <c:v>412.8</c:v>
                </c:pt>
                <c:pt idx="26">
                  <c:v>396.92307692307696</c:v>
                </c:pt>
                <c:pt idx="27">
                  <c:v>382.22222222222217</c:v>
                </c:pt>
                <c:pt idx="28">
                  <c:v>368.57142857142856</c:v>
                </c:pt>
                <c:pt idx="29">
                  <c:v>355.86206896551721</c:v>
                </c:pt>
                <c:pt idx="30">
                  <c:v>344</c:v>
                </c:pt>
                <c:pt idx="31">
                  <c:v>332.90322580645159</c:v>
                </c:pt>
                <c:pt idx="32">
                  <c:v>322.5</c:v>
                </c:pt>
                <c:pt idx="33">
                  <c:v>312.72727272727269</c:v>
                </c:pt>
                <c:pt idx="34">
                  <c:v>303.52941176470586</c:v>
                </c:pt>
                <c:pt idx="35">
                  <c:v>294.85714285714283</c:v>
                </c:pt>
                <c:pt idx="36">
                  <c:v>286.66666666666663</c:v>
                </c:pt>
                <c:pt idx="37">
                  <c:v>278.91891891891885</c:v>
                </c:pt>
                <c:pt idx="38">
                  <c:v>271.57894736842098</c:v>
                </c:pt>
                <c:pt idx="39">
                  <c:v>264.61538461538458</c:v>
                </c:pt>
                <c:pt idx="40">
                  <c:v>257.99999999999994</c:v>
                </c:pt>
                <c:pt idx="41">
                  <c:v>251.70731707317071</c:v>
                </c:pt>
                <c:pt idx="42">
                  <c:v>245.71428571428569</c:v>
                </c:pt>
                <c:pt idx="43">
                  <c:v>239.99999999999997</c:v>
                </c:pt>
                <c:pt idx="44">
                  <c:v>234.54545454545453</c:v>
                </c:pt>
                <c:pt idx="45">
                  <c:v>229.33333333333331</c:v>
                </c:pt>
                <c:pt idx="46">
                  <c:v>224.34782608695647</c:v>
                </c:pt>
                <c:pt idx="47">
                  <c:v>219.57446808510633</c:v>
                </c:pt>
                <c:pt idx="48">
                  <c:v>214.99999999999997</c:v>
                </c:pt>
                <c:pt idx="49">
                  <c:v>210.61224489795916</c:v>
                </c:pt>
                <c:pt idx="50">
                  <c:v>206.4</c:v>
                </c:pt>
                <c:pt idx="51">
                  <c:v>202.35294117647061</c:v>
                </c:pt>
                <c:pt idx="52">
                  <c:v>198.46153846153848</c:v>
                </c:pt>
                <c:pt idx="53">
                  <c:v>194.71698113207549</c:v>
                </c:pt>
                <c:pt idx="54">
                  <c:v>191.11111111111109</c:v>
                </c:pt>
                <c:pt idx="55">
                  <c:v>187.63636363636365</c:v>
                </c:pt>
                <c:pt idx="56">
                  <c:v>184.28571428571428</c:v>
                </c:pt>
                <c:pt idx="57">
                  <c:v>181.05263157894734</c:v>
                </c:pt>
                <c:pt idx="58">
                  <c:v>177.93103448275861</c:v>
                </c:pt>
                <c:pt idx="59">
                  <c:v>174.91525423728811</c:v>
                </c:pt>
                <c:pt idx="60">
                  <c:v>172</c:v>
                </c:pt>
                <c:pt idx="61">
                  <c:v>169.18032786885243</c:v>
                </c:pt>
                <c:pt idx="62">
                  <c:v>166.45161290322579</c:v>
                </c:pt>
                <c:pt idx="63">
                  <c:v>163.8095238095238</c:v>
                </c:pt>
                <c:pt idx="64">
                  <c:v>161.25</c:v>
                </c:pt>
                <c:pt idx="65">
                  <c:v>158.76923076923077</c:v>
                </c:pt>
                <c:pt idx="66">
                  <c:v>156.36363636363635</c:v>
                </c:pt>
                <c:pt idx="67">
                  <c:v>154.02985074626866</c:v>
                </c:pt>
                <c:pt idx="68">
                  <c:v>151.76470588235293</c:v>
                </c:pt>
                <c:pt idx="69">
                  <c:v>149.56521739130434</c:v>
                </c:pt>
                <c:pt idx="70">
                  <c:v>147.42857142857142</c:v>
                </c:pt>
                <c:pt idx="71">
                  <c:v>145.35211267605632</c:v>
                </c:pt>
                <c:pt idx="72">
                  <c:v>143.33333333333331</c:v>
                </c:pt>
                <c:pt idx="73">
                  <c:v>141.36986301369862</c:v>
                </c:pt>
                <c:pt idx="74">
                  <c:v>139.45945945945942</c:v>
                </c:pt>
                <c:pt idx="75">
                  <c:v>137.6</c:v>
                </c:pt>
                <c:pt idx="76">
                  <c:v>135.78947368421049</c:v>
                </c:pt>
                <c:pt idx="77">
                  <c:v>134.02597402597402</c:v>
                </c:pt>
                <c:pt idx="78">
                  <c:v>132.30769230769229</c:v>
                </c:pt>
                <c:pt idx="79">
                  <c:v>130.63291139240505</c:v>
                </c:pt>
                <c:pt idx="80">
                  <c:v>128.99999999999997</c:v>
                </c:pt>
                <c:pt idx="81">
                  <c:v>127.4074074074074</c:v>
                </c:pt>
                <c:pt idx="82">
                  <c:v>125.85365853658536</c:v>
                </c:pt>
                <c:pt idx="83">
                  <c:v>124.33734939759036</c:v>
                </c:pt>
                <c:pt idx="84">
                  <c:v>122.85714285714285</c:v>
                </c:pt>
                <c:pt idx="85">
                  <c:v>121.41176470588235</c:v>
                </c:pt>
                <c:pt idx="86">
                  <c:v>119.99999999999999</c:v>
                </c:pt>
                <c:pt idx="87">
                  <c:v>118.62068965517241</c:v>
                </c:pt>
                <c:pt idx="88">
                  <c:v>117.27272727272727</c:v>
                </c:pt>
                <c:pt idx="89">
                  <c:v>115.95505617977527</c:v>
                </c:pt>
                <c:pt idx="90">
                  <c:v>114.66666666666666</c:v>
                </c:pt>
                <c:pt idx="91">
                  <c:v>113.4065934065934</c:v>
                </c:pt>
                <c:pt idx="92">
                  <c:v>112.17391304347824</c:v>
                </c:pt>
                <c:pt idx="93">
                  <c:v>110.96774193548386</c:v>
                </c:pt>
                <c:pt idx="94">
                  <c:v>109.78723404255317</c:v>
                </c:pt>
                <c:pt idx="95">
                  <c:v>108.63157894736841</c:v>
                </c:pt>
                <c:pt idx="96">
                  <c:v>107.49999999999999</c:v>
                </c:pt>
                <c:pt idx="97">
                  <c:v>106.39175257731958</c:v>
                </c:pt>
                <c:pt idx="98">
                  <c:v>105.30612244897958</c:v>
                </c:pt>
                <c:pt idx="99">
                  <c:v>104.24242424242424</c:v>
                </c:pt>
                <c:pt idx="100">
                  <c:v>103.2</c:v>
                </c:pt>
                <c:pt idx="101">
                  <c:v>102.17821782178218</c:v>
                </c:pt>
                <c:pt idx="102">
                  <c:v>101.1764705882353</c:v>
                </c:pt>
                <c:pt idx="103">
                  <c:v>100.19417475728154</c:v>
                </c:pt>
                <c:pt idx="104">
                  <c:v>99.230769230769241</c:v>
                </c:pt>
                <c:pt idx="105">
                  <c:v>98.285714285714278</c:v>
                </c:pt>
                <c:pt idx="106">
                  <c:v>97.358490566037744</c:v>
                </c:pt>
                <c:pt idx="107">
                  <c:v>96.44859813084112</c:v>
                </c:pt>
                <c:pt idx="108">
                  <c:v>95.555555555555543</c:v>
                </c:pt>
                <c:pt idx="109">
                  <c:v>94.67889908256879</c:v>
                </c:pt>
                <c:pt idx="110">
                  <c:v>93.818181818181827</c:v>
                </c:pt>
                <c:pt idx="111">
                  <c:v>92.972972972972954</c:v>
                </c:pt>
                <c:pt idx="112">
                  <c:v>92.142857142857139</c:v>
                </c:pt>
                <c:pt idx="113">
                  <c:v>91.327433628318573</c:v>
                </c:pt>
                <c:pt idx="114">
                  <c:v>90.526315789473671</c:v>
                </c:pt>
                <c:pt idx="115">
                  <c:v>89.739130434782609</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7-2732-4212-99E9-C38D459EF3F7}"/>
            </c:ext>
          </c:extLst>
        </c:ser>
        <c:ser>
          <c:idx val="8"/>
          <c:order val="8"/>
          <c:tx>
            <c:strRef>
              <c:f>Calcs!$M$7</c:f>
              <c:strCache>
                <c:ptCount val="1"/>
                <c:pt idx="0">
                  <c:v>GT42CU-ACe</c:v>
                </c:pt>
              </c:strCache>
            </c:strRef>
          </c:tx>
          <c:spPr>
            <a:ln w="28575" cap="rnd">
              <a:solidFill>
                <a:schemeClr val="accent3">
                  <a:lumMod val="60000"/>
                </a:schemeClr>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Calcs!$M$34:$M$159</c:f>
              <c:numCache>
                <c:formatCode>_(* #,##0.00_);_(* \(#,##0.00\);_(* "-"??_);_(@_)</c:formatCode>
                <c:ptCount val="126"/>
                <c:pt idx="0">
                  <c:v>545</c:v>
                </c:pt>
                <c:pt idx="1">
                  <c:v>545</c:v>
                </c:pt>
                <c:pt idx="2">
                  <c:v>545</c:v>
                </c:pt>
                <c:pt idx="3">
                  <c:v>545</c:v>
                </c:pt>
                <c:pt idx="4">
                  <c:v>545</c:v>
                </c:pt>
                <c:pt idx="5">
                  <c:v>545</c:v>
                </c:pt>
                <c:pt idx="6">
                  <c:v>545</c:v>
                </c:pt>
                <c:pt idx="7">
                  <c:v>545</c:v>
                </c:pt>
                <c:pt idx="8">
                  <c:v>545</c:v>
                </c:pt>
                <c:pt idx="9">
                  <c:v>545</c:v>
                </c:pt>
                <c:pt idx="10">
                  <c:v>545</c:v>
                </c:pt>
                <c:pt idx="11">
                  <c:v>545</c:v>
                </c:pt>
                <c:pt idx="12">
                  <c:v>545</c:v>
                </c:pt>
                <c:pt idx="13">
                  <c:v>509.5384615384616</c:v>
                </c:pt>
                <c:pt idx="14">
                  <c:v>473.14285714285722</c:v>
                </c:pt>
                <c:pt idx="15">
                  <c:v>441.60000000000008</c:v>
                </c:pt>
                <c:pt idx="16">
                  <c:v>414.00000000000006</c:v>
                </c:pt>
                <c:pt idx="17">
                  <c:v>389.64705882352945</c:v>
                </c:pt>
                <c:pt idx="18">
                  <c:v>368.00000000000006</c:v>
                </c:pt>
                <c:pt idx="19">
                  <c:v>348.63157894736844</c:v>
                </c:pt>
                <c:pt idx="20">
                  <c:v>331.2</c:v>
                </c:pt>
                <c:pt idx="21">
                  <c:v>315.4285714285715</c:v>
                </c:pt>
                <c:pt idx="22">
                  <c:v>301.09090909090912</c:v>
                </c:pt>
                <c:pt idx="23">
                  <c:v>288</c:v>
                </c:pt>
                <c:pt idx="24">
                  <c:v>276</c:v>
                </c:pt>
                <c:pt idx="25">
                  <c:v>264.96000000000004</c:v>
                </c:pt>
                <c:pt idx="26">
                  <c:v>254.7692307692308</c:v>
                </c:pt>
                <c:pt idx="27">
                  <c:v>245.33333333333337</c:v>
                </c:pt>
                <c:pt idx="28">
                  <c:v>236.57142857142861</c:v>
                </c:pt>
                <c:pt idx="29">
                  <c:v>228.41379310344831</c:v>
                </c:pt>
                <c:pt idx="30">
                  <c:v>220.80000000000004</c:v>
                </c:pt>
                <c:pt idx="31">
                  <c:v>213.67741935483872</c:v>
                </c:pt>
                <c:pt idx="32">
                  <c:v>207.00000000000003</c:v>
                </c:pt>
                <c:pt idx="33">
                  <c:v>200.72727272727278</c:v>
                </c:pt>
                <c:pt idx="34">
                  <c:v>194.82352941176472</c:v>
                </c:pt>
                <c:pt idx="35">
                  <c:v>189.25714285714287</c:v>
                </c:pt>
                <c:pt idx="36">
                  <c:v>184.00000000000003</c:v>
                </c:pt>
                <c:pt idx="37">
                  <c:v>179.02702702702703</c:v>
                </c:pt>
                <c:pt idx="38">
                  <c:v>174.31578947368422</c:v>
                </c:pt>
                <c:pt idx="39">
                  <c:v>169.84615384615387</c:v>
                </c:pt>
                <c:pt idx="40">
                  <c:v>165.6</c:v>
                </c:pt>
                <c:pt idx="41">
                  <c:v>161.5609756097561</c:v>
                </c:pt>
                <c:pt idx="42">
                  <c:v>157.71428571428575</c:v>
                </c:pt>
                <c:pt idx="43">
                  <c:v>154.04651162790699</c:v>
                </c:pt>
                <c:pt idx="44">
                  <c:v>150.54545454545456</c:v>
                </c:pt>
                <c:pt idx="45">
                  <c:v>147.19999999999999</c:v>
                </c:pt>
                <c:pt idx="46">
                  <c:v>144</c:v>
                </c:pt>
                <c:pt idx="47">
                  <c:v>140.93617021276594</c:v>
                </c:pt>
                <c:pt idx="48">
                  <c:v>138</c:v>
                </c:pt>
                <c:pt idx="49">
                  <c:v>135.18367346938777</c:v>
                </c:pt>
                <c:pt idx="50">
                  <c:v>132.48000000000002</c:v>
                </c:pt>
                <c:pt idx="51">
                  <c:v>129.88235294117649</c:v>
                </c:pt>
                <c:pt idx="52">
                  <c:v>127.3846153846154</c:v>
                </c:pt>
                <c:pt idx="53">
                  <c:v>124.98113207547172</c:v>
                </c:pt>
                <c:pt idx="54">
                  <c:v>122.66666666666669</c:v>
                </c:pt>
                <c:pt idx="55">
                  <c:v>120.43636363636367</c:v>
                </c:pt>
                <c:pt idx="56">
                  <c:v>118.28571428571431</c:v>
                </c:pt>
                <c:pt idx="57">
                  <c:v>116.21052631578948</c:v>
                </c:pt>
                <c:pt idx="58">
                  <c:v>114.20689655172416</c:v>
                </c:pt>
                <c:pt idx="59">
                  <c:v>112.27118644067797</c:v>
                </c:pt>
                <c:pt idx="60">
                  <c:v>110.40000000000002</c:v>
                </c:pt>
                <c:pt idx="61">
                  <c:v>108.59016393442624</c:v>
                </c:pt>
                <c:pt idx="62">
                  <c:v>106.83870967741936</c:v>
                </c:pt>
                <c:pt idx="63">
                  <c:v>105.14285714285714</c:v>
                </c:pt>
                <c:pt idx="64">
                  <c:v>103.50000000000001</c:v>
                </c:pt>
                <c:pt idx="65">
                  <c:v>101.90769230769233</c:v>
                </c:pt>
                <c:pt idx="66">
                  <c:v>100.36363636363639</c:v>
                </c:pt>
                <c:pt idx="67">
                  <c:v>98.865671641791067</c:v>
                </c:pt>
                <c:pt idx="68">
                  <c:v>97.411764705882362</c:v>
                </c:pt>
                <c:pt idx="69">
                  <c:v>96.000000000000014</c:v>
                </c:pt>
                <c:pt idx="70">
                  <c:v>94.628571428571433</c:v>
                </c:pt>
                <c:pt idx="71">
                  <c:v>93.295774647887342</c:v>
                </c:pt>
                <c:pt idx="72">
                  <c:v>92.000000000000014</c:v>
                </c:pt>
                <c:pt idx="73">
                  <c:v>90.739726027397282</c:v>
                </c:pt>
                <c:pt idx="74">
                  <c:v>89.513513513513516</c:v>
                </c:pt>
                <c:pt idx="75">
                  <c:v>88.320000000000022</c:v>
                </c:pt>
                <c:pt idx="76">
                  <c:v>87.15789473684211</c:v>
                </c:pt>
                <c:pt idx="77">
                  <c:v>86.025974025974037</c:v>
                </c:pt>
                <c:pt idx="78">
                  <c:v>84.923076923076934</c:v>
                </c:pt>
                <c:pt idx="79">
                  <c:v>83.848101265822805</c:v>
                </c:pt>
                <c:pt idx="80">
                  <c:v>82.8</c:v>
                </c:pt>
                <c:pt idx="81">
                  <c:v>81.7777777777778</c:v>
                </c:pt>
                <c:pt idx="82">
                  <c:v>80.780487804878049</c:v>
                </c:pt>
                <c:pt idx="83">
                  <c:v>79.807228915662662</c:v>
                </c:pt>
                <c:pt idx="84">
                  <c:v>78.857142857142875</c:v>
                </c:pt>
                <c:pt idx="85">
                  <c:v>77.92941176470589</c:v>
                </c:pt>
                <c:pt idx="86">
                  <c:v>77.023255813953497</c:v>
                </c:pt>
                <c:pt idx="87">
                  <c:v>76.137931034482762</c:v>
                </c:pt>
                <c:pt idx="88">
                  <c:v>75.27272727272728</c:v>
                </c:pt>
                <c:pt idx="89">
                  <c:v>74.426966292134836</c:v>
                </c:pt>
                <c:pt idx="90">
                  <c:v>73.599999999999994</c:v>
                </c:pt>
                <c:pt idx="91">
                  <c:v>72.791208791208803</c:v>
                </c:pt>
                <c:pt idx="92">
                  <c:v>72</c:v>
                </c:pt>
                <c:pt idx="93">
                  <c:v>71.225806451612911</c:v>
                </c:pt>
                <c:pt idx="94">
                  <c:v>70.468085106382972</c:v>
                </c:pt>
                <c:pt idx="95">
                  <c:v>69.726315789473688</c:v>
                </c:pt>
                <c:pt idx="96">
                  <c:v>69</c:v>
                </c:pt>
                <c:pt idx="97">
                  <c:v>68.288659793814446</c:v>
                </c:pt>
                <c:pt idx="98">
                  <c:v>67.591836734693885</c:v>
                </c:pt>
                <c:pt idx="99">
                  <c:v>66.909090909090907</c:v>
                </c:pt>
                <c:pt idx="100">
                  <c:v>66.240000000000009</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8-2732-4212-99E9-C38D459EF3F7}"/>
            </c:ext>
          </c:extLst>
        </c:ser>
        <c:ser>
          <c:idx val="9"/>
          <c:order val="9"/>
          <c:tx>
            <c:strRef>
              <c:f>Calcs!$H$7</c:f>
              <c:strCache>
                <c:ptCount val="1"/>
                <c:pt idx="0">
                  <c:v>JT42C-DC</c:v>
                </c:pt>
              </c:strCache>
            </c:strRef>
          </c:tx>
          <c:spPr>
            <a:ln w="28575" cap="rnd">
              <a:solidFill>
                <a:schemeClr val="accent4">
                  <a:lumMod val="60000"/>
                </a:schemeClr>
              </a:solidFill>
              <a:round/>
            </a:ln>
            <a:effectLst/>
          </c:spPr>
          <c:marker>
            <c:symbol val="none"/>
          </c:marker>
          <c:cat>
            <c:numRef>
              <c:f>Calcs!$A$34:$A$159</c:f>
              <c:numCache>
                <c:formatCode>General</c:formatCode>
                <c:ptCount val="1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numCache>
            </c:numRef>
          </c:cat>
          <c:val>
            <c:numRef>
              <c:f>Calcs!$H$34:$H$159</c:f>
              <c:numCache>
                <c:formatCode>_(* #,##0.00_);_(* \(#,##0.00\);_(* "-"??_);_(@_)</c:formatCode>
                <c:ptCount val="126"/>
                <c:pt idx="0">
                  <c:v>484.99999999999994</c:v>
                </c:pt>
                <c:pt idx="1">
                  <c:v>484.99999999999994</c:v>
                </c:pt>
                <c:pt idx="2">
                  <c:v>484.99999999999994</c:v>
                </c:pt>
                <c:pt idx="3">
                  <c:v>484.99999999999994</c:v>
                </c:pt>
                <c:pt idx="4">
                  <c:v>484.99999999999994</c:v>
                </c:pt>
                <c:pt idx="5">
                  <c:v>484.99999999999994</c:v>
                </c:pt>
                <c:pt idx="6">
                  <c:v>484.99999999999994</c:v>
                </c:pt>
                <c:pt idx="7">
                  <c:v>484.99999999999994</c:v>
                </c:pt>
                <c:pt idx="8">
                  <c:v>484.99999999999994</c:v>
                </c:pt>
                <c:pt idx="9">
                  <c:v>484.99999999999994</c:v>
                </c:pt>
                <c:pt idx="10">
                  <c:v>484.99999999999994</c:v>
                </c:pt>
                <c:pt idx="11">
                  <c:v>484.99999999999994</c:v>
                </c:pt>
                <c:pt idx="12">
                  <c:v>484.99999999999994</c:v>
                </c:pt>
                <c:pt idx="13">
                  <c:v>484.99999999999994</c:v>
                </c:pt>
                <c:pt idx="14">
                  <c:v>472.37142857142857</c:v>
                </c:pt>
                <c:pt idx="15">
                  <c:v>440.88</c:v>
                </c:pt>
                <c:pt idx="16">
                  <c:v>413.32499999999999</c:v>
                </c:pt>
                <c:pt idx="17">
                  <c:v>389.01176470588234</c:v>
                </c:pt>
                <c:pt idx="18">
                  <c:v>367.4</c:v>
                </c:pt>
                <c:pt idx="19">
                  <c:v>348.06315789473683</c:v>
                </c:pt>
                <c:pt idx="20">
                  <c:v>330.66</c:v>
                </c:pt>
                <c:pt idx="21">
                  <c:v>314.91428571428565</c:v>
                </c:pt>
                <c:pt idx="22">
                  <c:v>300.60000000000002</c:v>
                </c:pt>
                <c:pt idx="23">
                  <c:v>287.53043478260872</c:v>
                </c:pt>
                <c:pt idx="24">
                  <c:v>275.55</c:v>
                </c:pt>
                <c:pt idx="25">
                  <c:v>264.52800000000002</c:v>
                </c:pt>
                <c:pt idx="26">
                  <c:v>254.35384615384615</c:v>
                </c:pt>
                <c:pt idx="27">
                  <c:v>244.93333333333334</c:v>
                </c:pt>
                <c:pt idx="28">
                  <c:v>236.18571428571428</c:v>
                </c:pt>
                <c:pt idx="29">
                  <c:v>228.04137931034484</c:v>
                </c:pt>
                <c:pt idx="30">
                  <c:v>220.44</c:v>
                </c:pt>
                <c:pt idx="31">
                  <c:v>213.3290322580645</c:v>
                </c:pt>
                <c:pt idx="32">
                  <c:v>206.66249999999999</c:v>
                </c:pt>
                <c:pt idx="33">
                  <c:v>200.4</c:v>
                </c:pt>
                <c:pt idx="34">
                  <c:v>194.50588235294117</c:v>
                </c:pt>
                <c:pt idx="35">
                  <c:v>188.94857142857143</c:v>
                </c:pt>
                <c:pt idx="36">
                  <c:v>183.7</c:v>
                </c:pt>
                <c:pt idx="37">
                  <c:v>178.73513513513512</c:v>
                </c:pt>
                <c:pt idx="38">
                  <c:v>174.03157894736842</c:v>
                </c:pt>
                <c:pt idx="39">
                  <c:v>169.56923076923076</c:v>
                </c:pt>
                <c:pt idx="40">
                  <c:v>165.33</c:v>
                </c:pt>
                <c:pt idx="41">
                  <c:v>161.29756097560974</c:v>
                </c:pt>
                <c:pt idx="42">
                  <c:v>157.45714285714283</c:v>
                </c:pt>
                <c:pt idx="43">
                  <c:v>153.79534883720927</c:v>
                </c:pt>
                <c:pt idx="44">
                  <c:v>150.30000000000001</c:v>
                </c:pt>
                <c:pt idx="45">
                  <c:v>146.96</c:v>
                </c:pt>
                <c:pt idx="46">
                  <c:v>143.76521739130436</c:v>
                </c:pt>
                <c:pt idx="47">
                  <c:v>140.70638297872338</c:v>
                </c:pt>
                <c:pt idx="48">
                  <c:v>137.77500000000001</c:v>
                </c:pt>
                <c:pt idx="49">
                  <c:v>134.96326530612245</c:v>
                </c:pt>
                <c:pt idx="50">
                  <c:v>132.26400000000001</c:v>
                </c:pt>
                <c:pt idx="51">
                  <c:v>129.67058823529413</c:v>
                </c:pt>
                <c:pt idx="52">
                  <c:v>127.17692307692307</c:v>
                </c:pt>
                <c:pt idx="53">
                  <c:v>124.77735849056604</c:v>
                </c:pt>
                <c:pt idx="54">
                  <c:v>122.46666666666667</c:v>
                </c:pt>
                <c:pt idx="55">
                  <c:v>120.24</c:v>
                </c:pt>
                <c:pt idx="56">
                  <c:v>118.09285714285714</c:v>
                </c:pt>
                <c:pt idx="57">
                  <c:v>116.02105263157893</c:v>
                </c:pt>
                <c:pt idx="58">
                  <c:v>114.02068965517242</c:v>
                </c:pt>
                <c:pt idx="59">
                  <c:v>112.08813559322033</c:v>
                </c:pt>
                <c:pt idx="60">
                  <c:v>110.22</c:v>
                </c:pt>
                <c:pt idx="61">
                  <c:v>108.41311475409834</c:v>
                </c:pt>
                <c:pt idx="62">
                  <c:v>106.66451612903225</c:v>
                </c:pt>
                <c:pt idx="63">
                  <c:v>104.97142857142856</c:v>
                </c:pt>
                <c:pt idx="64">
                  <c:v>103.33125</c:v>
                </c:pt>
                <c:pt idx="65">
                  <c:v>101.74153846153847</c:v>
                </c:pt>
                <c:pt idx="66">
                  <c:v>100.2</c:v>
                </c:pt>
                <c:pt idx="67">
                  <c:v>98.704477611940305</c:v>
                </c:pt>
                <c:pt idx="68">
                  <c:v>97.252941176470586</c:v>
                </c:pt>
                <c:pt idx="69">
                  <c:v>95.843478260869574</c:v>
                </c:pt>
                <c:pt idx="70">
                  <c:v>94.474285714285713</c:v>
                </c:pt>
                <c:pt idx="71">
                  <c:v>93.143661971830994</c:v>
                </c:pt>
                <c:pt idx="72">
                  <c:v>91.85</c:v>
                </c:pt>
                <c:pt idx="73">
                  <c:v>90.591780821917808</c:v>
                </c:pt>
                <c:pt idx="74">
                  <c:v>89.367567567567562</c:v>
                </c:pt>
                <c:pt idx="75">
                  <c:v>88.176000000000002</c:v>
                </c:pt>
                <c:pt idx="76">
                  <c:v>87.015789473684208</c:v>
                </c:pt>
                <c:pt idx="77">
                  <c:v>85.885714285714286</c:v>
                </c:pt>
                <c:pt idx="78">
                  <c:v>84.784615384615378</c:v>
                </c:pt>
                <c:pt idx="79">
                  <c:v>83.711392405063293</c:v>
                </c:pt>
                <c:pt idx="80">
                  <c:v>82.665000000000006</c:v>
                </c:pt>
                <c:pt idx="81">
                  <c:v>81.644444444444446</c:v>
                </c:pt>
                <c:pt idx="82">
                  <c:v>80.648780487804871</c:v>
                </c:pt>
                <c:pt idx="83">
                  <c:v>79.677108433734944</c:v>
                </c:pt>
                <c:pt idx="84">
                  <c:v>78.728571428571414</c:v>
                </c:pt>
                <c:pt idx="85">
                  <c:v>77.80235294117648</c:v>
                </c:pt>
                <c:pt idx="86">
                  <c:v>76.897674418604637</c:v>
                </c:pt>
                <c:pt idx="87">
                  <c:v>76.013793103448279</c:v>
                </c:pt>
                <c:pt idx="88">
                  <c:v>75.150000000000006</c:v>
                </c:pt>
                <c:pt idx="89">
                  <c:v>74.305617977528087</c:v>
                </c:pt>
                <c:pt idx="90">
                  <c:v>73.48</c:v>
                </c:pt>
                <c:pt idx="91">
                  <c:v>72.672527472527477</c:v>
                </c:pt>
                <c:pt idx="92">
                  <c:v>71.882608695652181</c:v>
                </c:pt>
                <c:pt idx="93">
                  <c:v>71.109677419354838</c:v>
                </c:pt>
                <c:pt idx="94">
                  <c:v>70.353191489361691</c:v>
                </c:pt>
                <c:pt idx="95">
                  <c:v>69.612631578947372</c:v>
                </c:pt>
                <c:pt idx="96">
                  <c:v>68.887500000000003</c:v>
                </c:pt>
                <c:pt idx="97">
                  <c:v>68.177319587628872</c:v>
                </c:pt>
                <c:pt idx="98">
                  <c:v>67.481632653061226</c:v>
                </c:pt>
                <c:pt idx="99">
                  <c:v>66.8</c:v>
                </c:pt>
                <c:pt idx="100">
                  <c:v>66.132000000000005</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val>
          <c:smooth val="0"/>
          <c:extLst>
            <c:ext xmlns:c16="http://schemas.microsoft.com/office/drawing/2014/chart" uri="{C3380CC4-5D6E-409C-BE32-E72D297353CC}">
              <c16:uniqueId val="{00000009-2732-4212-99E9-C38D459EF3F7}"/>
            </c:ext>
          </c:extLst>
        </c:ser>
        <c:dLbls>
          <c:showLegendKey val="0"/>
          <c:showVal val="0"/>
          <c:showCatName val="0"/>
          <c:showSerName val="0"/>
          <c:showPercent val="0"/>
          <c:showBubbleSize val="0"/>
        </c:dLbls>
        <c:smooth val="0"/>
        <c:axId val="1587088319"/>
        <c:axId val="1353680911"/>
      </c:lineChart>
      <c:catAx>
        <c:axId val="158708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3680911"/>
        <c:crosses val="autoZero"/>
        <c:auto val="1"/>
        <c:lblAlgn val="ctr"/>
        <c:lblOffset val="100"/>
        <c:noMultiLvlLbl val="0"/>
      </c:catAx>
      <c:valAx>
        <c:axId val="1353680911"/>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088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EFCDAB4-B09E-4FEC-8BD2-B9BCDB82B1B5}">
  <sheetPr>
    <tabColor theme="9"/>
  </sheetPr>
  <sheetViews>
    <sheetView zoomScale="11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8983" cy="6078242"/>
    <xdr:graphicFrame macro="">
      <xdr:nvGraphicFramePr>
        <xdr:cNvPr id="2" name="Chart 1">
          <a:extLst>
            <a:ext uri="{FF2B5EF4-FFF2-40B4-BE49-F238E27FC236}">
              <a16:creationId xmlns:a16="http://schemas.microsoft.com/office/drawing/2014/main" id="{C203C7C2-1661-77C6-E163-23C33F5295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AE6B-237E-45DA-ABC1-97F318C8067D}">
  <dimension ref="A3:A28"/>
  <sheetViews>
    <sheetView zoomScale="80" zoomScaleNormal="80" workbookViewId="0">
      <selection activeCell="A28" sqref="A28"/>
    </sheetView>
  </sheetViews>
  <sheetFormatPr defaultRowHeight="15" x14ac:dyDescent="0.25"/>
  <sheetData>
    <row r="3" spans="1:1" ht="18.75" x14ac:dyDescent="0.3">
      <c r="A3" s="26" t="s">
        <v>45</v>
      </c>
    </row>
    <row r="4" spans="1:1" ht="26.25" x14ac:dyDescent="0.4">
      <c r="A4" s="27" t="s">
        <v>8</v>
      </c>
    </row>
    <row r="6" spans="1:1" x14ac:dyDescent="0.25">
      <c r="A6" s="28" t="s">
        <v>46</v>
      </c>
    </row>
    <row r="7" spans="1:1" x14ac:dyDescent="0.25">
      <c r="A7" t="s">
        <v>49</v>
      </c>
    </row>
    <row r="8" spans="1:1" x14ac:dyDescent="0.25">
      <c r="A8" t="s">
        <v>72</v>
      </c>
    </row>
    <row r="10" spans="1:1" x14ac:dyDescent="0.25">
      <c r="A10" s="28" t="s">
        <v>47</v>
      </c>
    </row>
    <row r="11" spans="1:1" x14ac:dyDescent="0.25">
      <c r="A11" t="s">
        <v>50</v>
      </c>
    </row>
    <row r="12" spans="1:1" x14ac:dyDescent="0.25">
      <c r="A12" t="s">
        <v>80</v>
      </c>
    </row>
    <row r="13" spans="1:1" x14ac:dyDescent="0.25">
      <c r="A13" t="s">
        <v>51</v>
      </c>
    </row>
    <row r="14" spans="1:1" x14ac:dyDescent="0.25">
      <c r="A14" t="s">
        <v>52</v>
      </c>
    </row>
    <row r="15" spans="1:1" x14ac:dyDescent="0.25">
      <c r="A15" t="s">
        <v>66</v>
      </c>
    </row>
    <row r="16" spans="1:1" x14ac:dyDescent="0.25">
      <c r="A16" t="s">
        <v>54</v>
      </c>
    </row>
    <row r="17" spans="1:1" x14ac:dyDescent="0.25">
      <c r="A17" t="s">
        <v>81</v>
      </c>
    </row>
    <row r="18" spans="1:1" x14ac:dyDescent="0.25">
      <c r="A18" t="s">
        <v>82</v>
      </c>
    </row>
    <row r="19" spans="1:1" x14ac:dyDescent="0.25">
      <c r="A19" t="s">
        <v>67</v>
      </c>
    </row>
    <row r="20" spans="1:1" x14ac:dyDescent="0.25">
      <c r="A20" t="s">
        <v>68</v>
      </c>
    </row>
    <row r="21" spans="1:1" x14ac:dyDescent="0.25">
      <c r="A21" t="s">
        <v>69</v>
      </c>
    </row>
    <row r="22" spans="1:1" x14ac:dyDescent="0.25">
      <c r="A22" t="s">
        <v>73</v>
      </c>
    </row>
    <row r="23" spans="1:1" x14ac:dyDescent="0.25">
      <c r="A23" t="s">
        <v>70</v>
      </c>
    </row>
    <row r="24" spans="1:1" x14ac:dyDescent="0.25">
      <c r="A24" t="s">
        <v>83</v>
      </c>
    </row>
    <row r="26" spans="1:1" x14ac:dyDescent="0.25">
      <c r="A26" s="28" t="s">
        <v>48</v>
      </c>
    </row>
    <row r="27" spans="1:1" x14ac:dyDescent="0.25">
      <c r="A27" t="s">
        <v>84</v>
      </c>
    </row>
    <row r="28" spans="1:1" x14ac:dyDescent="0.25">
      <c r="A28"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AD7D-5E6F-47F5-A012-5757919101AB}">
  <dimension ref="A3:AA194"/>
  <sheetViews>
    <sheetView tabSelected="1" zoomScale="70" zoomScaleNormal="70" workbookViewId="0">
      <pane xSplit="1" ySplit="9" topLeftCell="B10" activePane="bottomRight" state="frozen"/>
      <selection pane="topRight" activeCell="B1" sqref="B1"/>
      <selection pane="bottomLeft" activeCell="A9" sqref="A9"/>
      <selection pane="bottomRight" activeCell="B7" sqref="B7"/>
    </sheetView>
  </sheetViews>
  <sheetFormatPr defaultRowHeight="13.5" x14ac:dyDescent="0.25"/>
  <cols>
    <col min="1" max="1" width="43.85546875" style="29" customWidth="1"/>
    <col min="2" max="2" width="22.85546875" style="29" customWidth="1"/>
    <col min="3" max="3" width="3.7109375" style="29" customWidth="1"/>
    <col min="4" max="4" width="17.7109375" style="29" customWidth="1"/>
    <col min="5" max="7" width="16.42578125" style="29" customWidth="1"/>
    <col min="8" max="8" width="16.85546875" style="29" customWidth="1"/>
    <col min="9" max="15" width="16.42578125" style="29" customWidth="1"/>
    <col min="16" max="20" width="16.85546875" style="29" customWidth="1"/>
    <col min="21" max="27" width="17" style="29" customWidth="1"/>
    <col min="28" max="16384" width="9.140625" style="29"/>
  </cols>
  <sheetData>
    <row r="3" spans="1:27" ht="26.25" x14ac:dyDescent="0.4">
      <c r="A3" s="2" t="s">
        <v>8</v>
      </c>
      <c r="B3" s="1"/>
      <c r="C3" s="1"/>
      <c r="D3" s="1"/>
    </row>
    <row r="4" spans="1:27" x14ac:dyDescent="0.25">
      <c r="A4" s="3"/>
      <c r="B4" s="3"/>
      <c r="C4" s="3"/>
      <c r="D4" s="3"/>
      <c r="E4" s="10"/>
    </row>
    <row r="5" spans="1:27" x14ac:dyDescent="0.25">
      <c r="A5" s="4"/>
      <c r="B5" s="21" t="s">
        <v>42</v>
      </c>
      <c r="C5" s="4"/>
    </row>
    <row r="6" spans="1:27" x14ac:dyDescent="0.25">
      <c r="A6" s="4"/>
      <c r="B6" s="4"/>
      <c r="C6" s="4"/>
      <c r="D6" s="4"/>
      <c r="E6" s="22"/>
    </row>
    <row r="7" spans="1:27" x14ac:dyDescent="0.25">
      <c r="A7" s="3" t="s">
        <v>25</v>
      </c>
      <c r="B7" s="25" t="s">
        <v>24</v>
      </c>
      <c r="C7" s="3"/>
      <c r="D7" s="11" t="s">
        <v>31</v>
      </c>
      <c r="E7" s="11" t="s">
        <v>30</v>
      </c>
      <c r="F7" s="11" t="s">
        <v>29</v>
      </c>
      <c r="G7" s="11" t="s">
        <v>27</v>
      </c>
      <c r="H7" s="11" t="s">
        <v>19</v>
      </c>
      <c r="I7" s="11" t="s">
        <v>24</v>
      </c>
      <c r="J7" s="11" t="s">
        <v>12</v>
      </c>
      <c r="K7" s="11" t="s">
        <v>20</v>
      </c>
      <c r="L7" s="11" t="s">
        <v>18</v>
      </c>
      <c r="M7" s="11" t="s">
        <v>21</v>
      </c>
      <c r="N7" s="11" t="s">
        <v>77</v>
      </c>
      <c r="O7" s="11" t="s">
        <v>78</v>
      </c>
      <c r="P7" s="11" t="s">
        <v>36</v>
      </c>
      <c r="Q7" s="11" t="s">
        <v>37</v>
      </c>
      <c r="R7" s="11" t="s">
        <v>39</v>
      </c>
      <c r="S7" s="11" t="s">
        <v>71</v>
      </c>
      <c r="T7" s="11" t="s">
        <v>38</v>
      </c>
      <c r="U7" s="11" t="s">
        <v>11</v>
      </c>
      <c r="V7" s="11" t="s">
        <v>53</v>
      </c>
      <c r="W7" s="11" t="s">
        <v>53</v>
      </c>
      <c r="X7" s="11" t="s">
        <v>53</v>
      </c>
      <c r="Y7" s="11" t="s">
        <v>53</v>
      </c>
      <c r="Z7" s="11" t="s">
        <v>53</v>
      </c>
      <c r="AA7" s="11" t="s">
        <v>53</v>
      </c>
    </row>
    <row r="8" spans="1:27" x14ac:dyDescent="0.25">
      <c r="A8" s="3"/>
      <c r="B8" s="23">
        <f>HLOOKUP(B7,$D$7:$AA$8,2,FALSE)</f>
        <v>6</v>
      </c>
      <c r="C8" s="3"/>
      <c r="D8" s="23">
        <v>1</v>
      </c>
      <c r="E8" s="23">
        <f>D8+1</f>
        <v>2</v>
      </c>
      <c r="F8" s="23">
        <f t="shared" ref="F8:U8" si="0">E8+1</f>
        <v>3</v>
      </c>
      <c r="G8" s="23">
        <f t="shared" si="0"/>
        <v>4</v>
      </c>
      <c r="H8" s="23">
        <f t="shared" si="0"/>
        <v>5</v>
      </c>
      <c r="I8" s="23">
        <f t="shared" si="0"/>
        <v>6</v>
      </c>
      <c r="J8" s="23">
        <f t="shared" si="0"/>
        <v>7</v>
      </c>
      <c r="K8" s="23">
        <f t="shared" si="0"/>
        <v>8</v>
      </c>
      <c r="L8" s="23">
        <f t="shared" si="0"/>
        <v>9</v>
      </c>
      <c r="M8" s="23">
        <f t="shared" si="0"/>
        <v>10</v>
      </c>
      <c r="N8" s="23">
        <f t="shared" ref="N8:O8" si="1">M8+1</f>
        <v>11</v>
      </c>
      <c r="O8" s="23">
        <f t="shared" si="1"/>
        <v>12</v>
      </c>
      <c r="P8" s="23">
        <f>N8+1</f>
        <v>12</v>
      </c>
      <c r="Q8" s="23">
        <f t="shared" si="0"/>
        <v>13</v>
      </c>
      <c r="R8" s="23">
        <f t="shared" si="0"/>
        <v>14</v>
      </c>
      <c r="S8" s="23">
        <f t="shared" si="0"/>
        <v>15</v>
      </c>
      <c r="T8" s="23">
        <f t="shared" si="0"/>
        <v>16</v>
      </c>
      <c r="U8" s="23">
        <f t="shared" si="0"/>
        <v>17</v>
      </c>
      <c r="V8" s="23">
        <f t="shared" ref="V8" si="2">U8+1</f>
        <v>18</v>
      </c>
      <c r="W8" s="23">
        <f t="shared" ref="W8:AA8" si="3">V8+1</f>
        <v>19</v>
      </c>
      <c r="X8" s="23">
        <f t="shared" si="3"/>
        <v>20</v>
      </c>
      <c r="Y8" s="23">
        <f t="shared" si="3"/>
        <v>21</v>
      </c>
      <c r="Z8" s="23">
        <f t="shared" si="3"/>
        <v>22</v>
      </c>
      <c r="AA8" s="23">
        <f t="shared" si="3"/>
        <v>23</v>
      </c>
    </row>
    <row r="9" spans="1:27" x14ac:dyDescent="0.25">
      <c r="A9" s="3" t="s">
        <v>26</v>
      </c>
      <c r="B9" s="24" t="str">
        <f ca="1">OFFSET($C9,0,$B$8)</f>
        <v>NR</v>
      </c>
      <c r="C9" s="3"/>
      <c r="D9" s="11" t="s">
        <v>10</v>
      </c>
      <c r="E9" s="11">
        <v>80</v>
      </c>
      <c r="F9" s="11" t="s">
        <v>28</v>
      </c>
      <c r="G9" s="11">
        <v>82</v>
      </c>
      <c r="H9" s="11" t="s">
        <v>34</v>
      </c>
      <c r="I9" s="11" t="s">
        <v>1</v>
      </c>
      <c r="J9" s="11" t="s">
        <v>32</v>
      </c>
      <c r="K9" s="11" t="s">
        <v>33</v>
      </c>
      <c r="L9" s="11" t="s">
        <v>35</v>
      </c>
      <c r="M9" s="11">
        <v>4100</v>
      </c>
      <c r="N9" s="11" t="s">
        <v>74</v>
      </c>
      <c r="O9" s="11" t="s">
        <v>78</v>
      </c>
      <c r="P9" s="11"/>
      <c r="Q9" s="11"/>
      <c r="R9" s="11"/>
      <c r="S9" s="11"/>
      <c r="T9" s="11"/>
      <c r="U9" s="11"/>
      <c r="V9" s="11"/>
      <c r="W9" s="11"/>
      <c r="X9" s="11"/>
      <c r="Y9" s="11"/>
      <c r="Z9" s="11"/>
      <c r="AA9" s="11"/>
    </row>
    <row r="10" spans="1:27" x14ac:dyDescent="0.25">
      <c r="A10" s="3" t="s">
        <v>43</v>
      </c>
      <c r="B10" s="24"/>
      <c r="C10" s="3"/>
      <c r="D10" s="11" t="s">
        <v>22</v>
      </c>
      <c r="E10" s="11" t="s">
        <v>22</v>
      </c>
      <c r="F10" s="11" t="s">
        <v>22</v>
      </c>
      <c r="G10" s="11" t="s">
        <v>22</v>
      </c>
      <c r="H10" s="11" t="s">
        <v>22</v>
      </c>
      <c r="I10" s="11" t="s">
        <v>22</v>
      </c>
      <c r="J10" s="11" t="s">
        <v>22</v>
      </c>
      <c r="K10" s="11" t="s">
        <v>22</v>
      </c>
      <c r="L10" s="11" t="s">
        <v>22</v>
      </c>
      <c r="M10" s="11" t="s">
        <v>22</v>
      </c>
      <c r="N10" s="11" t="s">
        <v>22</v>
      </c>
      <c r="O10" s="11" t="s">
        <v>22</v>
      </c>
      <c r="P10" s="11" t="s">
        <v>23</v>
      </c>
      <c r="Q10" s="11" t="s">
        <v>23</v>
      </c>
      <c r="R10" s="11" t="s">
        <v>23</v>
      </c>
      <c r="S10" s="11" t="s">
        <v>23</v>
      </c>
      <c r="T10" s="11" t="s">
        <v>23</v>
      </c>
      <c r="U10" s="11" t="s">
        <v>22</v>
      </c>
      <c r="V10" s="11" t="s">
        <v>22</v>
      </c>
      <c r="W10" s="11" t="s">
        <v>22</v>
      </c>
      <c r="X10" s="11" t="s">
        <v>22</v>
      </c>
      <c r="Y10" s="11" t="s">
        <v>22</v>
      </c>
      <c r="Z10" s="11" t="s">
        <v>22</v>
      </c>
      <c r="AA10" s="11" t="s">
        <v>22</v>
      </c>
    </row>
    <row r="11" spans="1:27" x14ac:dyDescent="0.25">
      <c r="A11" s="3" t="s">
        <v>57</v>
      </c>
      <c r="B11" s="5"/>
      <c r="C11" s="3"/>
      <c r="D11" s="12">
        <v>116</v>
      </c>
      <c r="E11" s="12">
        <v>122</v>
      </c>
      <c r="F11" s="12">
        <v>126</v>
      </c>
      <c r="G11" s="12">
        <v>132</v>
      </c>
      <c r="H11" s="12">
        <v>118.5</v>
      </c>
      <c r="I11" s="12">
        <v>132</v>
      </c>
      <c r="J11" s="12">
        <v>133.5</v>
      </c>
      <c r="K11" s="12">
        <v>134</v>
      </c>
      <c r="L11" s="12">
        <v>180</v>
      </c>
      <c r="M11" s="12">
        <v>120</v>
      </c>
      <c r="N11" s="12">
        <v>72</v>
      </c>
      <c r="O11" s="12">
        <v>57</v>
      </c>
      <c r="P11" s="12">
        <v>250000</v>
      </c>
      <c r="Q11" s="12">
        <v>368000</v>
      </c>
      <c r="R11" s="12">
        <v>390000</v>
      </c>
      <c r="S11" s="12">
        <v>408000</v>
      </c>
      <c r="T11" s="12">
        <v>416000</v>
      </c>
      <c r="U11" s="12">
        <v>195</v>
      </c>
      <c r="V11" s="12">
        <v>0</v>
      </c>
      <c r="W11" s="12">
        <v>0</v>
      </c>
      <c r="X11" s="12">
        <v>0</v>
      </c>
      <c r="Y11" s="12">
        <v>0</v>
      </c>
      <c r="Z11" s="12">
        <v>0</v>
      </c>
      <c r="AA11" s="12">
        <v>0</v>
      </c>
    </row>
    <row r="12" spans="1:27" s="30" customFormat="1" x14ac:dyDescent="0.25">
      <c r="A12" s="17" t="s">
        <v>55</v>
      </c>
      <c r="B12" s="18">
        <f t="shared" ref="B12:B25" ca="1" si="4">OFFSET($C12,0,$B$8)</f>
        <v>132</v>
      </c>
      <c r="C12" s="17"/>
      <c r="D12" s="18">
        <f>IF(D$10="Imperial",D11*0.000453592,D11)</f>
        <v>116</v>
      </c>
      <c r="E12" s="18">
        <f t="shared" ref="E12:U12" si="5">IF(E$10="Imperial",E11*0.000453592,E11)</f>
        <v>122</v>
      </c>
      <c r="F12" s="18">
        <f t="shared" si="5"/>
        <v>126</v>
      </c>
      <c r="G12" s="18">
        <f t="shared" si="5"/>
        <v>132</v>
      </c>
      <c r="H12" s="18">
        <f t="shared" si="5"/>
        <v>118.5</v>
      </c>
      <c r="I12" s="18">
        <f t="shared" si="5"/>
        <v>132</v>
      </c>
      <c r="J12" s="18">
        <f t="shared" si="5"/>
        <v>133.5</v>
      </c>
      <c r="K12" s="18">
        <f t="shared" si="5"/>
        <v>134</v>
      </c>
      <c r="L12" s="18">
        <f t="shared" si="5"/>
        <v>180</v>
      </c>
      <c r="M12" s="18">
        <f t="shared" si="5"/>
        <v>120</v>
      </c>
      <c r="N12" s="18">
        <f t="shared" si="5"/>
        <v>72</v>
      </c>
      <c r="O12" s="18">
        <f t="shared" si="5"/>
        <v>57</v>
      </c>
      <c r="P12" s="18">
        <f t="shared" si="5"/>
        <v>113.398</v>
      </c>
      <c r="Q12" s="18">
        <f t="shared" si="5"/>
        <v>166.92185599999999</v>
      </c>
      <c r="R12" s="18">
        <f t="shared" si="5"/>
        <v>176.90088</v>
      </c>
      <c r="S12" s="18">
        <f t="shared" si="5"/>
        <v>185.06553600000001</v>
      </c>
      <c r="T12" s="18">
        <f t="shared" si="5"/>
        <v>188.69427200000001</v>
      </c>
      <c r="U12" s="18">
        <f t="shared" si="5"/>
        <v>195</v>
      </c>
      <c r="V12" s="18">
        <f t="shared" ref="V12" si="6">IF(V$10="Imperial",V11*0.000453592,V11)</f>
        <v>0</v>
      </c>
      <c r="W12" s="18">
        <f t="shared" ref="W12" si="7">IF(W$10="Imperial",W11*0.000453592,W11)</f>
        <v>0</v>
      </c>
      <c r="X12" s="18">
        <f t="shared" ref="X12" si="8">IF(X$10="Imperial",X11*0.000453592,X11)</f>
        <v>0</v>
      </c>
      <c r="Y12" s="18">
        <f t="shared" ref="Y12" si="9">IF(Y$10="Imperial",Y11*0.000453592,Y11)</f>
        <v>0</v>
      </c>
      <c r="Z12" s="18">
        <f t="shared" ref="Z12" si="10">IF(Z$10="Imperial",Z11*0.000453592,Z11)</f>
        <v>0</v>
      </c>
      <c r="AA12" s="18">
        <f t="shared" ref="AA12" si="11">IF(AA$10="Imperial",AA11*0.000453592,AA11)</f>
        <v>0</v>
      </c>
    </row>
    <row r="13" spans="1:27" x14ac:dyDescent="0.25">
      <c r="A13" s="3" t="s">
        <v>75</v>
      </c>
      <c r="B13" s="7"/>
      <c r="C13" s="3"/>
      <c r="D13" s="32">
        <v>22</v>
      </c>
      <c r="E13" s="32">
        <v>22</v>
      </c>
      <c r="F13" s="32">
        <v>22</v>
      </c>
      <c r="G13" s="32">
        <v>22</v>
      </c>
      <c r="H13" s="32">
        <v>22</v>
      </c>
      <c r="I13" s="32">
        <v>22</v>
      </c>
      <c r="J13" s="32">
        <v>22</v>
      </c>
      <c r="K13" s="32">
        <v>22</v>
      </c>
      <c r="L13" s="32">
        <v>22</v>
      </c>
      <c r="M13" s="32">
        <v>22</v>
      </c>
      <c r="N13" s="32">
        <v>17</v>
      </c>
      <c r="O13" s="32">
        <v>25</v>
      </c>
      <c r="P13" s="32">
        <v>59.2</v>
      </c>
      <c r="Q13" s="32">
        <v>68.8</v>
      </c>
      <c r="R13" s="32">
        <v>73.2</v>
      </c>
      <c r="S13" s="32">
        <v>73.2</v>
      </c>
      <c r="T13" s="32">
        <v>73.2</v>
      </c>
      <c r="U13" s="32">
        <v>22</v>
      </c>
      <c r="V13" s="12">
        <v>0</v>
      </c>
      <c r="W13" s="12">
        <v>0</v>
      </c>
      <c r="X13" s="12">
        <v>0</v>
      </c>
      <c r="Y13" s="12">
        <v>0</v>
      </c>
      <c r="Z13" s="12">
        <v>0</v>
      </c>
      <c r="AA13" s="12">
        <v>0</v>
      </c>
    </row>
    <row r="14" spans="1:27" s="30" customFormat="1" x14ac:dyDescent="0.25">
      <c r="A14" s="17" t="s">
        <v>76</v>
      </c>
      <c r="B14" s="18">
        <f t="shared" ca="1" si="4"/>
        <v>22</v>
      </c>
      <c r="C14" s="17"/>
      <c r="D14" s="33">
        <f>IF(D$10="Imperial",D13*0.3048,D13)</f>
        <v>22</v>
      </c>
      <c r="E14" s="33">
        <f t="shared" ref="E14:AA14" si="12">IF(E$10="Imperial",E13*0.3048,E13)</f>
        <v>22</v>
      </c>
      <c r="F14" s="33">
        <f t="shared" si="12"/>
        <v>22</v>
      </c>
      <c r="G14" s="33">
        <f t="shared" si="12"/>
        <v>22</v>
      </c>
      <c r="H14" s="33">
        <f t="shared" si="12"/>
        <v>22</v>
      </c>
      <c r="I14" s="33">
        <f t="shared" si="12"/>
        <v>22</v>
      </c>
      <c r="J14" s="33">
        <f t="shared" si="12"/>
        <v>22</v>
      </c>
      <c r="K14" s="33">
        <f t="shared" si="12"/>
        <v>22</v>
      </c>
      <c r="L14" s="33">
        <f t="shared" si="12"/>
        <v>22</v>
      </c>
      <c r="M14" s="33">
        <f t="shared" si="12"/>
        <v>22</v>
      </c>
      <c r="N14" s="33">
        <f t="shared" si="12"/>
        <v>17</v>
      </c>
      <c r="O14" s="33">
        <f t="shared" si="12"/>
        <v>25</v>
      </c>
      <c r="P14" s="33">
        <f t="shared" si="12"/>
        <v>18.044160000000002</v>
      </c>
      <c r="Q14" s="33">
        <f t="shared" si="12"/>
        <v>20.97024</v>
      </c>
      <c r="R14" s="33">
        <f t="shared" si="12"/>
        <v>22.311360000000001</v>
      </c>
      <c r="S14" s="33">
        <f t="shared" si="12"/>
        <v>22.311360000000001</v>
      </c>
      <c r="T14" s="33">
        <f t="shared" si="12"/>
        <v>22.311360000000001</v>
      </c>
      <c r="U14" s="33">
        <f t="shared" si="12"/>
        <v>22</v>
      </c>
      <c r="V14" s="18">
        <f t="shared" si="12"/>
        <v>0</v>
      </c>
      <c r="W14" s="18">
        <f t="shared" si="12"/>
        <v>0</v>
      </c>
      <c r="X14" s="18">
        <f t="shared" si="12"/>
        <v>0</v>
      </c>
      <c r="Y14" s="18">
        <f t="shared" si="12"/>
        <v>0</v>
      </c>
      <c r="Z14" s="18">
        <f t="shared" si="12"/>
        <v>0</v>
      </c>
      <c r="AA14" s="18">
        <f t="shared" si="12"/>
        <v>0</v>
      </c>
    </row>
    <row r="15" spans="1:27" x14ac:dyDescent="0.25">
      <c r="A15" s="3" t="s">
        <v>17</v>
      </c>
      <c r="B15" s="5">
        <f ca="1">OFFSET($C15,0,$B$8)</f>
        <v>2917</v>
      </c>
      <c r="C15" s="3"/>
      <c r="D15" s="12">
        <v>1650</v>
      </c>
      <c r="E15" s="12">
        <v>1605</v>
      </c>
      <c r="F15" s="12">
        <v>2240</v>
      </c>
      <c r="G15" s="12">
        <v>2259</v>
      </c>
      <c r="H15" s="12">
        <v>2260</v>
      </c>
      <c r="I15" s="12">
        <v>2917</v>
      </c>
      <c r="J15" s="12">
        <v>2862</v>
      </c>
      <c r="K15" s="12">
        <v>3207.5</v>
      </c>
      <c r="L15" s="12">
        <v>3248</v>
      </c>
      <c r="M15" s="12">
        <v>2424</v>
      </c>
      <c r="N15" s="12">
        <v>1353</v>
      </c>
      <c r="O15" s="12">
        <v>400</v>
      </c>
      <c r="P15" s="12">
        <v>1650</v>
      </c>
      <c r="Q15" s="12">
        <v>2240</v>
      </c>
      <c r="R15" s="12">
        <v>3248</v>
      </c>
      <c r="S15" s="12">
        <v>3248</v>
      </c>
      <c r="T15" s="12">
        <v>3248</v>
      </c>
      <c r="U15" s="12">
        <v>3207.5</v>
      </c>
      <c r="V15" s="12">
        <v>0</v>
      </c>
      <c r="W15" s="12">
        <v>0</v>
      </c>
      <c r="X15" s="12">
        <v>0</v>
      </c>
      <c r="Y15" s="12">
        <v>0</v>
      </c>
      <c r="Z15" s="12">
        <v>0</v>
      </c>
      <c r="AA15" s="12">
        <v>0</v>
      </c>
    </row>
    <row r="16" spans="1:27" x14ac:dyDescent="0.25">
      <c r="A16" s="3" t="s">
        <v>16</v>
      </c>
      <c r="B16" s="5"/>
      <c r="C16" s="3"/>
      <c r="D16" s="5">
        <f t="shared" ref="D16:AA16" si="13">D15/746*1000</f>
        <v>2211.7962466487934</v>
      </c>
      <c r="E16" s="5">
        <f t="shared" si="13"/>
        <v>2151.4745308310994</v>
      </c>
      <c r="F16" s="5">
        <f t="shared" si="13"/>
        <v>3002.6809651474528</v>
      </c>
      <c r="G16" s="5">
        <f t="shared" si="13"/>
        <v>3028.1501340482573</v>
      </c>
      <c r="H16" s="5">
        <f t="shared" si="13"/>
        <v>3029.4906166219839</v>
      </c>
      <c r="I16" s="5">
        <f t="shared" si="13"/>
        <v>3910.1876675603216</v>
      </c>
      <c r="J16" s="5">
        <f t="shared" si="13"/>
        <v>3836.4611260053621</v>
      </c>
      <c r="K16" s="5">
        <f t="shared" si="13"/>
        <v>4299.5978552278821</v>
      </c>
      <c r="L16" s="5">
        <f t="shared" si="13"/>
        <v>4353.887399463807</v>
      </c>
      <c r="M16" s="5">
        <f t="shared" si="13"/>
        <v>3249.3297587131365</v>
      </c>
      <c r="N16" s="5">
        <f t="shared" si="13"/>
        <v>1813.6729222520107</v>
      </c>
      <c r="O16" s="5">
        <f t="shared" si="13"/>
        <v>536.1930294906166</v>
      </c>
      <c r="P16" s="5">
        <f t="shared" si="13"/>
        <v>2211.7962466487934</v>
      </c>
      <c r="Q16" s="5">
        <f t="shared" si="13"/>
        <v>3002.6809651474528</v>
      </c>
      <c r="R16" s="5">
        <f t="shared" si="13"/>
        <v>4353.887399463807</v>
      </c>
      <c r="S16" s="5">
        <f t="shared" si="13"/>
        <v>4353.887399463807</v>
      </c>
      <c r="T16" s="5">
        <f t="shared" si="13"/>
        <v>4353.887399463807</v>
      </c>
      <c r="U16" s="5">
        <f t="shared" si="13"/>
        <v>4299.5978552278821</v>
      </c>
      <c r="V16" s="5">
        <f t="shared" si="13"/>
        <v>0</v>
      </c>
      <c r="W16" s="5">
        <f t="shared" si="13"/>
        <v>0</v>
      </c>
      <c r="X16" s="5">
        <f t="shared" si="13"/>
        <v>0</v>
      </c>
      <c r="Y16" s="5">
        <f t="shared" si="13"/>
        <v>0</v>
      </c>
      <c r="Z16" s="5">
        <f t="shared" si="13"/>
        <v>0</v>
      </c>
      <c r="AA16" s="5">
        <f t="shared" si="13"/>
        <v>0</v>
      </c>
    </row>
    <row r="17" spans="1:27" x14ac:dyDescent="0.25">
      <c r="A17" s="3" t="s">
        <v>15</v>
      </c>
      <c r="B17" s="5"/>
      <c r="C17" s="3"/>
      <c r="D17" s="5">
        <f>D16+200</f>
        <v>2411.7962466487934</v>
      </c>
      <c r="E17" s="5">
        <f>E16+200</f>
        <v>2351.4745308310994</v>
      </c>
      <c r="F17" s="5">
        <f>2460/0.746</f>
        <v>3297.5871313672924</v>
      </c>
      <c r="G17" s="5">
        <f>G16+200</f>
        <v>3228.1501340482573</v>
      </c>
      <c r="H17" s="5">
        <f>H16+(164/0.746)</f>
        <v>3249.3297587131369</v>
      </c>
      <c r="I17" s="5">
        <f>I16+200</f>
        <v>4110.1876675603216</v>
      </c>
      <c r="J17" s="5">
        <f>J16/0.925</f>
        <v>4147.5255416274185</v>
      </c>
      <c r="K17" s="5">
        <f>K16+200</f>
        <v>4499.5978552278821</v>
      </c>
      <c r="L17" s="5">
        <f>L16+146</f>
        <v>4499.887399463807</v>
      </c>
      <c r="M17" s="5">
        <f>M16+(164/0.746)</f>
        <v>3469.1689008042895</v>
      </c>
      <c r="N17" s="5">
        <f>N16+(134/0.746)</f>
        <v>1993.2975871313672</v>
      </c>
      <c r="O17" s="5">
        <f>O16</f>
        <v>536.1930294906166</v>
      </c>
      <c r="P17" s="5">
        <f>P16+200</f>
        <v>2411.7962466487934</v>
      </c>
      <c r="Q17" s="5">
        <f>2460/0.746</f>
        <v>3297.5871313672924</v>
      </c>
      <c r="R17" s="5">
        <f>R16+146</f>
        <v>4499.887399463807</v>
      </c>
      <c r="S17" s="5">
        <f>S16+146</f>
        <v>4499.887399463807</v>
      </c>
      <c r="T17" s="5">
        <f>T16+146</f>
        <v>4499.887399463807</v>
      </c>
      <c r="U17" s="5">
        <f>U16+200</f>
        <v>4499.5978552278821</v>
      </c>
      <c r="V17" s="5">
        <v>0</v>
      </c>
      <c r="W17" s="5">
        <v>0</v>
      </c>
      <c r="X17" s="5">
        <v>0</v>
      </c>
      <c r="Y17" s="5">
        <v>0</v>
      </c>
      <c r="Z17" s="5">
        <v>0</v>
      </c>
      <c r="AA17" s="5">
        <v>0</v>
      </c>
    </row>
    <row r="18" spans="1:27" ht="15.75" customHeight="1" x14ac:dyDescent="0.25">
      <c r="A18" s="3" t="s">
        <v>58</v>
      </c>
      <c r="B18" s="5"/>
      <c r="C18" s="3"/>
      <c r="D18" s="12">
        <v>133</v>
      </c>
      <c r="E18" s="12">
        <v>130</v>
      </c>
      <c r="F18" s="12">
        <f>115</f>
        <v>115</v>
      </c>
      <c r="G18" s="12">
        <f>115</f>
        <v>115</v>
      </c>
      <c r="H18" s="12">
        <v>100</v>
      </c>
      <c r="I18" s="12">
        <v>115</v>
      </c>
      <c r="J18" s="12">
        <f>115</f>
        <v>115</v>
      </c>
      <c r="K18" s="12">
        <v>130</v>
      </c>
      <c r="L18" s="12">
        <f>115</f>
        <v>115</v>
      </c>
      <c r="M18" s="12">
        <v>100</v>
      </c>
      <c r="N18" s="12">
        <v>160</v>
      </c>
      <c r="O18" s="12">
        <v>145</v>
      </c>
      <c r="P18" s="12">
        <v>65</v>
      </c>
      <c r="Q18" s="12">
        <v>65</v>
      </c>
      <c r="R18" s="12">
        <v>70</v>
      </c>
      <c r="S18" s="12">
        <v>75</v>
      </c>
      <c r="T18" s="12">
        <v>70</v>
      </c>
      <c r="U18" s="12">
        <f>115</f>
        <v>115</v>
      </c>
      <c r="V18" s="12">
        <v>0</v>
      </c>
      <c r="W18" s="12">
        <v>0</v>
      </c>
      <c r="X18" s="12">
        <v>0</v>
      </c>
      <c r="Y18" s="12">
        <v>0</v>
      </c>
      <c r="Z18" s="12">
        <v>0</v>
      </c>
      <c r="AA18" s="12">
        <v>0</v>
      </c>
    </row>
    <row r="19" spans="1:27" s="30" customFormat="1" ht="15.75" customHeight="1" x14ac:dyDescent="0.25">
      <c r="A19" s="17" t="s">
        <v>56</v>
      </c>
      <c r="B19" s="18">
        <f t="shared" ca="1" si="4"/>
        <v>115</v>
      </c>
      <c r="C19" s="17"/>
      <c r="D19" s="18">
        <f>IF(D$10="Imperial",D18/0.621371,D18)</f>
        <v>133</v>
      </c>
      <c r="E19" s="18">
        <f t="shared" ref="E19:U19" si="14">IF(E$10="Imperial",E18/0.621371,E18)</f>
        <v>130</v>
      </c>
      <c r="F19" s="18">
        <f t="shared" si="14"/>
        <v>115</v>
      </c>
      <c r="G19" s="18">
        <f t="shared" si="14"/>
        <v>115</v>
      </c>
      <c r="H19" s="18">
        <f t="shared" si="14"/>
        <v>100</v>
      </c>
      <c r="I19" s="18">
        <f t="shared" si="14"/>
        <v>115</v>
      </c>
      <c r="J19" s="18">
        <f t="shared" si="14"/>
        <v>115</v>
      </c>
      <c r="K19" s="18">
        <f t="shared" si="14"/>
        <v>130</v>
      </c>
      <c r="L19" s="18">
        <f t="shared" si="14"/>
        <v>115</v>
      </c>
      <c r="M19" s="18">
        <f t="shared" si="14"/>
        <v>100</v>
      </c>
      <c r="N19" s="18">
        <f t="shared" ref="N19" si="15">IF(N$10="Imperial",N18/0.621371,N18)</f>
        <v>160</v>
      </c>
      <c r="O19" s="18">
        <f t="shared" ref="O19" si="16">IF(O$10="Imperial",O18/0.621371,O18)</f>
        <v>145</v>
      </c>
      <c r="P19" s="18">
        <f t="shared" si="14"/>
        <v>104.60739236301661</v>
      </c>
      <c r="Q19" s="18">
        <f t="shared" si="14"/>
        <v>104.60739236301661</v>
      </c>
      <c r="R19" s="18">
        <f t="shared" si="14"/>
        <v>112.65411485247944</v>
      </c>
      <c r="S19" s="18">
        <f t="shared" si="14"/>
        <v>120.70083734194225</v>
      </c>
      <c r="T19" s="18">
        <f t="shared" si="14"/>
        <v>112.65411485247944</v>
      </c>
      <c r="U19" s="18">
        <f t="shared" si="14"/>
        <v>115</v>
      </c>
      <c r="V19" s="18">
        <f t="shared" ref="V19" si="17">IF(V$10="Imperial",V18/0.621371,V18)</f>
        <v>0</v>
      </c>
      <c r="W19" s="18">
        <f t="shared" ref="W19" si="18">IF(W$10="Imperial",W18/0.621371,W18)</f>
        <v>0</v>
      </c>
      <c r="X19" s="18">
        <f t="shared" ref="X19" si="19">IF(X$10="Imperial",X18/0.621371,X18)</f>
        <v>0</v>
      </c>
      <c r="Y19" s="18">
        <f t="shared" ref="Y19" si="20">IF(Y$10="Imperial",Y18/0.621371,Y18)</f>
        <v>0</v>
      </c>
      <c r="Z19" s="18">
        <f t="shared" ref="Z19" si="21">IF(Z$10="Imperial",Z18/0.621371,Z18)</f>
        <v>0</v>
      </c>
      <c r="AA19" s="18">
        <f t="shared" ref="AA19" si="22">IF(AA$10="Imperial",AA18/0.621371,AA18)</f>
        <v>0</v>
      </c>
    </row>
    <row r="20" spans="1:27" ht="15.75" customHeight="1" x14ac:dyDescent="0.25">
      <c r="A20" s="3" t="s">
        <v>59</v>
      </c>
      <c r="B20" s="6"/>
      <c r="C20" s="3"/>
      <c r="D20" s="15">
        <v>285</v>
      </c>
      <c r="E20" s="15">
        <v>356</v>
      </c>
      <c r="F20" s="15">
        <v>465</v>
      </c>
      <c r="G20" s="15">
        <v>620</v>
      </c>
      <c r="H20" s="15">
        <v>485</v>
      </c>
      <c r="I20" s="15">
        <v>520</v>
      </c>
      <c r="J20" s="15">
        <v>640</v>
      </c>
      <c r="K20" s="15">
        <v>600</v>
      </c>
      <c r="L20" s="15">
        <v>825</v>
      </c>
      <c r="M20" s="15">
        <v>545</v>
      </c>
      <c r="N20" s="15">
        <v>156</v>
      </c>
      <c r="O20" s="15">
        <v>130</v>
      </c>
      <c r="P20" s="15">
        <v>61000</v>
      </c>
      <c r="Q20" s="15">
        <v>92000</v>
      </c>
      <c r="R20" s="15">
        <v>140000</v>
      </c>
      <c r="S20" s="15">
        <v>180000</v>
      </c>
      <c r="T20" s="15">
        <v>183000</v>
      </c>
      <c r="U20" s="15">
        <v>810</v>
      </c>
      <c r="V20" s="15">
        <v>0</v>
      </c>
      <c r="W20" s="15">
        <v>0</v>
      </c>
      <c r="X20" s="15">
        <v>0</v>
      </c>
      <c r="Y20" s="15">
        <v>0</v>
      </c>
      <c r="Z20" s="15">
        <v>0</v>
      </c>
      <c r="AA20" s="15">
        <v>0</v>
      </c>
    </row>
    <row r="21" spans="1:27" s="30" customFormat="1" ht="15.75" customHeight="1" x14ac:dyDescent="0.25">
      <c r="A21" s="17" t="s">
        <v>60</v>
      </c>
      <c r="B21" s="19">
        <f t="shared" ca="1" si="4"/>
        <v>520</v>
      </c>
      <c r="C21" s="17"/>
      <c r="D21" s="19">
        <f>IF(D$10="Imperial",D20*0.0044482216,D20)</f>
        <v>285</v>
      </c>
      <c r="E21" s="19">
        <f t="shared" ref="E21:U21" si="23">IF(E$10="Imperial",E20*0.0044482216,E20)</f>
        <v>356</v>
      </c>
      <c r="F21" s="19">
        <f t="shared" si="23"/>
        <v>465</v>
      </c>
      <c r="G21" s="19">
        <f t="shared" si="23"/>
        <v>620</v>
      </c>
      <c r="H21" s="19">
        <f t="shared" si="23"/>
        <v>485</v>
      </c>
      <c r="I21" s="19">
        <f t="shared" si="23"/>
        <v>520</v>
      </c>
      <c r="J21" s="19">
        <f t="shared" si="23"/>
        <v>640</v>
      </c>
      <c r="K21" s="19">
        <f t="shared" si="23"/>
        <v>600</v>
      </c>
      <c r="L21" s="19">
        <f t="shared" si="23"/>
        <v>825</v>
      </c>
      <c r="M21" s="19">
        <f t="shared" si="23"/>
        <v>545</v>
      </c>
      <c r="N21" s="19">
        <f t="shared" si="23"/>
        <v>156</v>
      </c>
      <c r="O21" s="19">
        <f t="shared" si="23"/>
        <v>130</v>
      </c>
      <c r="P21" s="19">
        <f t="shared" si="23"/>
        <v>271.34151759999997</v>
      </c>
      <c r="Q21" s="19">
        <f t="shared" si="23"/>
        <v>409.23638719999997</v>
      </c>
      <c r="R21" s="19">
        <f t="shared" si="23"/>
        <v>622.75102399999992</v>
      </c>
      <c r="S21" s="19">
        <f t="shared" si="23"/>
        <v>800.67988800000001</v>
      </c>
      <c r="T21" s="19">
        <f t="shared" si="23"/>
        <v>814.02455279999992</v>
      </c>
      <c r="U21" s="19">
        <f t="shared" si="23"/>
        <v>810</v>
      </c>
      <c r="V21" s="19">
        <f t="shared" ref="V21" si="24">IF(V$10="Imperial",V20*0.0044482216,V20)</f>
        <v>0</v>
      </c>
      <c r="W21" s="19">
        <f t="shared" ref="W21" si="25">IF(W$10="Imperial",W20*0.0044482216,W20)</f>
        <v>0</v>
      </c>
      <c r="X21" s="19">
        <f t="shared" ref="X21" si="26">IF(X$10="Imperial",X20*0.0044482216,X20)</f>
        <v>0</v>
      </c>
      <c r="Y21" s="19">
        <f t="shared" ref="Y21" si="27">IF(Y$10="Imperial",Y20*0.0044482216,Y20)</f>
        <v>0</v>
      </c>
      <c r="Z21" s="19">
        <f t="shared" ref="Z21" si="28">IF(Z$10="Imperial",Z20*0.0044482216,Z20)</f>
        <v>0</v>
      </c>
      <c r="AA21" s="19">
        <f t="shared" ref="AA21" si="29">IF(AA$10="Imperial",AA20*0.0044482216,AA20)</f>
        <v>0</v>
      </c>
    </row>
    <row r="22" spans="1:27" ht="15.75" customHeight="1" x14ac:dyDescent="0.25">
      <c r="A22" s="3" t="s">
        <v>61</v>
      </c>
      <c r="B22" s="6"/>
      <c r="C22" s="3"/>
      <c r="D22" s="15">
        <v>239</v>
      </c>
      <c r="E22" s="15">
        <v>273</v>
      </c>
      <c r="F22" s="15">
        <v>337</v>
      </c>
      <c r="G22" s="15">
        <v>337</v>
      </c>
      <c r="H22" s="15">
        <v>334</v>
      </c>
      <c r="I22" s="15">
        <v>388</v>
      </c>
      <c r="J22" s="15">
        <v>408</v>
      </c>
      <c r="K22" s="15">
        <v>500</v>
      </c>
      <c r="L22" s="15">
        <v>645</v>
      </c>
      <c r="M22" s="15">
        <v>460</v>
      </c>
      <c r="N22" s="15">
        <f>271.6/2</f>
        <v>135.80000000000001</v>
      </c>
      <c r="O22" s="15">
        <f>271.6/2</f>
        <v>135.80000000000001</v>
      </c>
      <c r="P22" s="15">
        <v>54700</v>
      </c>
      <c r="Q22" s="15">
        <v>82100</v>
      </c>
      <c r="R22" s="15">
        <v>108600</v>
      </c>
      <c r="S22" s="15">
        <v>145000</v>
      </c>
      <c r="T22" s="15">
        <v>166000</v>
      </c>
      <c r="U22" s="15">
        <v>698</v>
      </c>
      <c r="V22" s="15">
        <v>0</v>
      </c>
      <c r="W22" s="15">
        <v>0</v>
      </c>
      <c r="X22" s="15">
        <v>0</v>
      </c>
      <c r="Y22" s="15">
        <v>0</v>
      </c>
      <c r="Z22" s="15">
        <v>0</v>
      </c>
      <c r="AA22" s="15">
        <v>0</v>
      </c>
    </row>
    <row r="23" spans="1:27" s="30" customFormat="1" ht="15.75" customHeight="1" x14ac:dyDescent="0.25">
      <c r="A23" s="17" t="s">
        <v>62</v>
      </c>
      <c r="B23" s="19">
        <f t="shared" ca="1" si="4"/>
        <v>388</v>
      </c>
      <c r="C23" s="17"/>
      <c r="D23" s="19">
        <f>IF(D$10="Imperial",D22*0.0044482216,D22)</f>
        <v>239</v>
      </c>
      <c r="E23" s="19">
        <f t="shared" ref="E23" si="30">IF(E$10="Imperial",E22*0.0044482216,E22)</f>
        <v>273</v>
      </c>
      <c r="F23" s="19">
        <f t="shared" ref="F23" si="31">IF(F$10="Imperial",F22*0.0044482216,F22)</f>
        <v>337</v>
      </c>
      <c r="G23" s="19">
        <f t="shared" ref="G23" si="32">IF(G$10="Imperial",G22*0.0044482216,G22)</f>
        <v>337</v>
      </c>
      <c r="H23" s="19">
        <f t="shared" ref="H23" si="33">IF(H$10="Imperial",H22*0.0044482216,H22)</f>
        <v>334</v>
      </c>
      <c r="I23" s="19">
        <f t="shared" ref="I23" si="34">IF(I$10="Imperial",I22*0.0044482216,I22)</f>
        <v>388</v>
      </c>
      <c r="J23" s="19">
        <f t="shared" ref="J23" si="35">IF(J$10="Imperial",J22*0.0044482216,J22)</f>
        <v>408</v>
      </c>
      <c r="K23" s="19">
        <f t="shared" ref="K23" si="36">IF(K$10="Imperial",K22*0.0044482216,K22)</f>
        <v>500</v>
      </c>
      <c r="L23" s="19">
        <f t="shared" ref="L23" si="37">IF(L$10="Imperial",L22*0.0044482216,L22)</f>
        <v>645</v>
      </c>
      <c r="M23" s="19">
        <f t="shared" ref="M23:N23" si="38">IF(M$10="Imperial",M22*0.0044482216,M22)</f>
        <v>460</v>
      </c>
      <c r="N23" s="19">
        <f t="shared" si="38"/>
        <v>135.80000000000001</v>
      </c>
      <c r="O23" s="19">
        <v>65</v>
      </c>
      <c r="P23" s="19">
        <f t="shared" ref="P23" si="39">IF(P$10="Imperial",P22*0.0044482216,P22)</f>
        <v>243.31772151999999</v>
      </c>
      <c r="Q23" s="19">
        <f t="shared" ref="Q23" si="40">IF(Q$10="Imperial",Q22*0.0044482216,Q22)</f>
        <v>365.19899335999997</v>
      </c>
      <c r="R23" s="19">
        <f t="shared" ref="R23" si="41">IF(R$10="Imperial",R22*0.0044482216,R22)</f>
        <v>483.07686575999998</v>
      </c>
      <c r="S23" s="19">
        <f t="shared" ref="S23" si="42">IF(S$10="Imperial",S22*0.0044482216,S22)</f>
        <v>644.99213199999997</v>
      </c>
      <c r="T23" s="19">
        <f t="shared" ref="T23" si="43">IF(T$10="Imperial",T22*0.0044482216,T22)</f>
        <v>738.40478559999997</v>
      </c>
      <c r="U23" s="19">
        <f t="shared" ref="U23" si="44">IF(U$10="Imperial",U22*0.0044482216,U22)</f>
        <v>698</v>
      </c>
      <c r="V23" s="19">
        <f t="shared" ref="V23" si="45">IF(V$10="Imperial",V22*0.0044482216,V22)</f>
        <v>0</v>
      </c>
      <c r="W23" s="19">
        <f t="shared" ref="W23" si="46">IF(W$10="Imperial",W22*0.0044482216,W22)</f>
        <v>0</v>
      </c>
      <c r="X23" s="19">
        <f t="shared" ref="X23" si="47">IF(X$10="Imperial",X22*0.0044482216,X22)</f>
        <v>0</v>
      </c>
      <c r="Y23" s="19">
        <f t="shared" ref="Y23" si="48">IF(Y$10="Imperial",Y22*0.0044482216,Y22)</f>
        <v>0</v>
      </c>
      <c r="Z23" s="19">
        <f t="shared" ref="Z23" si="49">IF(Z$10="Imperial",Z22*0.0044482216,Z22)</f>
        <v>0</v>
      </c>
      <c r="AA23" s="19">
        <f t="shared" ref="AA23" si="50">IF(AA$10="Imperial",AA22*0.0044482216,AA22)</f>
        <v>0</v>
      </c>
    </row>
    <row r="24" spans="1:27" ht="15.75" customHeight="1" x14ac:dyDescent="0.25">
      <c r="A24" s="3" t="s">
        <v>63</v>
      </c>
      <c r="B24" s="6"/>
      <c r="C24" s="3"/>
      <c r="D24" s="15">
        <v>17</v>
      </c>
      <c r="E24" s="15">
        <v>18</v>
      </c>
      <c r="F24" s="15">
        <v>18</v>
      </c>
      <c r="G24" s="15">
        <v>18</v>
      </c>
      <c r="H24" s="15">
        <v>19.8</v>
      </c>
      <c r="I24" s="15">
        <v>23</v>
      </c>
      <c r="J24" s="15">
        <v>20.7</v>
      </c>
      <c r="K24" s="15">
        <v>19.899999999999999</v>
      </c>
      <c r="L24" s="15">
        <v>16</v>
      </c>
      <c r="M24" s="15">
        <v>14.4</v>
      </c>
      <c r="N24" s="15">
        <v>20</v>
      </c>
      <c r="O24" s="15">
        <v>20</v>
      </c>
      <c r="P24" s="15">
        <v>11.1</v>
      </c>
      <c r="Q24" s="15">
        <v>11</v>
      </c>
      <c r="R24" s="15">
        <v>12.2</v>
      </c>
      <c r="S24" s="15">
        <v>9.8000000000000007</v>
      </c>
      <c r="T24" s="15">
        <v>13.7</v>
      </c>
      <c r="U24" s="15">
        <v>14</v>
      </c>
      <c r="V24" s="15">
        <v>0</v>
      </c>
      <c r="W24" s="15">
        <v>0</v>
      </c>
      <c r="X24" s="15">
        <v>0</v>
      </c>
      <c r="Y24" s="15">
        <v>0</v>
      </c>
      <c r="Z24" s="15">
        <v>0</v>
      </c>
      <c r="AA24" s="15">
        <v>0</v>
      </c>
    </row>
    <row r="25" spans="1:27" s="30" customFormat="1" ht="15.75" customHeight="1" x14ac:dyDescent="0.25">
      <c r="A25" s="17" t="s">
        <v>64</v>
      </c>
      <c r="B25" s="19">
        <f t="shared" ca="1" si="4"/>
        <v>23</v>
      </c>
      <c r="C25" s="17"/>
      <c r="D25" s="19">
        <f>IF(D$10="Imperial",D24/0.621371,D24)</f>
        <v>17</v>
      </c>
      <c r="E25" s="19">
        <f t="shared" ref="E25" si="51">IF(E$10="Imperial",E24/0.621371,E24)</f>
        <v>18</v>
      </c>
      <c r="F25" s="19">
        <f t="shared" ref="F25" si="52">IF(F$10="Imperial",F24/0.621371,F24)</f>
        <v>18</v>
      </c>
      <c r="G25" s="19">
        <f t="shared" ref="G25" si="53">IF(G$10="Imperial",G24/0.621371,G24)</f>
        <v>18</v>
      </c>
      <c r="H25" s="19">
        <f t="shared" ref="H25" si="54">IF(H$10="Imperial",H24/0.621371,H24)</f>
        <v>19.8</v>
      </c>
      <c r="I25" s="19">
        <f t="shared" ref="I25" si="55">IF(I$10="Imperial",I24/0.621371,I24)</f>
        <v>23</v>
      </c>
      <c r="J25" s="19">
        <f t="shared" ref="J25" si="56">IF(J$10="Imperial",J24/0.621371,J24)</f>
        <v>20.7</v>
      </c>
      <c r="K25" s="19">
        <f t="shared" ref="K25" si="57">IF(K$10="Imperial",K24/0.621371,K24)</f>
        <v>19.899999999999999</v>
      </c>
      <c r="L25" s="19">
        <f t="shared" ref="L25" si="58">IF(L$10="Imperial",L24/0.621371,L24)</f>
        <v>16</v>
      </c>
      <c r="M25" s="19">
        <f t="shared" ref="M25:O25" si="59">IF(M$10="Imperial",M24/0.621371,M24)</f>
        <v>14.4</v>
      </c>
      <c r="N25" s="19">
        <f t="shared" si="59"/>
        <v>20</v>
      </c>
      <c r="O25" s="19">
        <f t="shared" si="59"/>
        <v>20</v>
      </c>
      <c r="P25" s="19">
        <f t="shared" ref="P25" si="60">IF(P$10="Imperial",P24/0.621371,P24)</f>
        <v>17.863723926607452</v>
      </c>
      <c r="Q25" s="19">
        <f t="shared" ref="Q25" si="61">IF(Q$10="Imperial",Q24/0.621371,Q24)</f>
        <v>17.702789476818197</v>
      </c>
      <c r="R25" s="19">
        <f t="shared" ref="R25" si="62">IF(R$10="Imperial",R24/0.621371,R24)</f>
        <v>19.634002874289273</v>
      </c>
      <c r="S25" s="19">
        <f t="shared" ref="S25" si="63">IF(S$10="Imperial",S24/0.621371,S24)</f>
        <v>15.771576079347122</v>
      </c>
      <c r="T25" s="19">
        <f t="shared" ref="T25" si="64">IF(T$10="Imperial",T24/0.621371,T24)</f>
        <v>22.048019621128116</v>
      </c>
      <c r="U25" s="19">
        <f t="shared" ref="U25" si="65">IF(U$10="Imperial",U24/0.621371,U24)</f>
        <v>14</v>
      </c>
      <c r="V25" s="19">
        <f t="shared" ref="V25" si="66">IF(V$10="Imperial",V24/0.621371,V24)</f>
        <v>0</v>
      </c>
      <c r="W25" s="19">
        <f t="shared" ref="W25" si="67">IF(W$10="Imperial",W24/0.621371,W24)</f>
        <v>0</v>
      </c>
      <c r="X25" s="19">
        <f t="shared" ref="X25" si="68">IF(X$10="Imperial",X24/0.621371,X24)</f>
        <v>0</v>
      </c>
      <c r="Y25" s="19">
        <f t="shared" ref="Y25" si="69">IF(Y$10="Imperial",Y24/0.621371,Y24)</f>
        <v>0</v>
      </c>
      <c r="Z25" s="19">
        <f t="shared" ref="Z25" si="70">IF(Z$10="Imperial",Z24/0.621371,Z24)</f>
        <v>0</v>
      </c>
      <c r="AA25" s="19">
        <f t="shared" ref="AA25" si="71">IF(AA$10="Imperial",AA24/0.621371,AA24)</f>
        <v>0</v>
      </c>
    </row>
    <row r="26" spans="1:27" ht="15.75" customHeight="1" x14ac:dyDescent="0.25">
      <c r="A26" s="3"/>
      <c r="B26" s="3"/>
      <c r="C26" s="3"/>
      <c r="D26" s="6"/>
      <c r="E26" s="6"/>
      <c r="F26" s="6"/>
      <c r="G26" s="6"/>
      <c r="H26" s="12"/>
      <c r="I26" s="6"/>
      <c r="J26" s="6"/>
      <c r="K26" s="6"/>
      <c r="L26" s="12"/>
      <c r="M26" s="12"/>
      <c r="N26" s="12"/>
      <c r="O26" s="12"/>
      <c r="P26" s="12"/>
      <c r="Q26" s="12"/>
      <c r="R26" s="12"/>
      <c r="S26" s="12"/>
      <c r="T26" s="12"/>
      <c r="U26" s="6"/>
      <c r="V26" s="6"/>
      <c r="W26" s="6"/>
      <c r="X26" s="6"/>
      <c r="Y26" s="6"/>
      <c r="Z26" s="6"/>
      <c r="AA26" s="6"/>
    </row>
    <row r="27" spans="1:27" ht="15.75" customHeight="1" x14ac:dyDescent="0.25">
      <c r="A27" s="3" t="s">
        <v>14</v>
      </c>
      <c r="B27" s="3"/>
      <c r="C27" s="3"/>
      <c r="D27" s="14">
        <f t="shared" ref="D27:AA27" si="72">1/(D15/(D25/3600)/1000/D23)</f>
        <v>0.68400673400673395</v>
      </c>
      <c r="E27" s="14">
        <f t="shared" si="72"/>
        <v>0.85046728971962615</v>
      </c>
      <c r="F27" s="14">
        <f t="shared" si="72"/>
        <v>0.7522321428571429</v>
      </c>
      <c r="G27" s="14">
        <f t="shared" si="72"/>
        <v>0.74590526781761834</v>
      </c>
      <c r="H27" s="14">
        <f t="shared" si="72"/>
        <v>0.81283185840707961</v>
      </c>
      <c r="I27" s="14">
        <f t="shared" si="72"/>
        <v>0.84980764103150119</v>
      </c>
      <c r="J27" s="14">
        <f t="shared" si="72"/>
        <v>0.81970649895178216</v>
      </c>
      <c r="K27" s="14">
        <f t="shared" si="72"/>
        <v>0.8616956785312202</v>
      </c>
      <c r="L27" s="14">
        <f t="shared" si="72"/>
        <v>0.88259441707717567</v>
      </c>
      <c r="M27" s="14">
        <f t="shared" si="72"/>
        <v>0.75907590759075916</v>
      </c>
      <c r="N27" s="14">
        <f t="shared" si="72"/>
        <v>0.55760860638909426</v>
      </c>
      <c r="O27" s="14">
        <f t="shared" si="72"/>
        <v>0.90277777777777768</v>
      </c>
      <c r="P27" s="14">
        <f t="shared" si="72"/>
        <v>0.73174420937448381</v>
      </c>
      <c r="Q27" s="14">
        <f t="shared" si="72"/>
        <v>0.80171638102653842</v>
      </c>
      <c r="R27" s="14">
        <f t="shared" si="72"/>
        <v>0.81116007892331132</v>
      </c>
      <c r="S27" s="14">
        <f t="shared" si="72"/>
        <v>0.86998344967999985</v>
      </c>
      <c r="T27" s="16">
        <f t="shared" si="72"/>
        <v>1.3923408594386035</v>
      </c>
      <c r="U27" s="14">
        <f t="shared" si="72"/>
        <v>0.84628041915649077</v>
      </c>
      <c r="V27" s="14" t="e">
        <f t="shared" si="72"/>
        <v>#DIV/0!</v>
      </c>
      <c r="W27" s="14" t="e">
        <f t="shared" si="72"/>
        <v>#DIV/0!</v>
      </c>
      <c r="X27" s="14" t="e">
        <f t="shared" si="72"/>
        <v>#DIV/0!</v>
      </c>
      <c r="Y27" s="14" t="e">
        <f t="shared" si="72"/>
        <v>#DIV/0!</v>
      </c>
      <c r="Z27" s="14" t="e">
        <f t="shared" si="72"/>
        <v>#DIV/0!</v>
      </c>
      <c r="AA27" s="14" t="e">
        <f t="shared" si="72"/>
        <v>#DIV/0!</v>
      </c>
    </row>
    <row r="28" spans="1:27" ht="15.75" customHeight="1" x14ac:dyDescent="0.25">
      <c r="A28" s="3" t="s">
        <v>40</v>
      </c>
      <c r="B28" s="3"/>
      <c r="C28" s="3"/>
      <c r="D28" s="14">
        <f>D27</f>
        <v>0.68400673400673395</v>
      </c>
      <c r="E28" s="14">
        <f t="shared" ref="E28:U28" si="73">E27</f>
        <v>0.85046728971962615</v>
      </c>
      <c r="F28" s="14">
        <f t="shared" si="73"/>
        <v>0.7522321428571429</v>
      </c>
      <c r="G28" s="14">
        <f t="shared" si="73"/>
        <v>0.74590526781761834</v>
      </c>
      <c r="H28" s="14">
        <f t="shared" si="73"/>
        <v>0.81283185840707961</v>
      </c>
      <c r="I28" s="14">
        <f t="shared" si="73"/>
        <v>0.84980764103150119</v>
      </c>
      <c r="J28" s="14">
        <f t="shared" si="73"/>
        <v>0.81970649895178216</v>
      </c>
      <c r="K28" s="14">
        <f t="shared" si="73"/>
        <v>0.8616956785312202</v>
      </c>
      <c r="L28" s="14">
        <f t="shared" si="73"/>
        <v>0.88259441707717567</v>
      </c>
      <c r="M28" s="14">
        <f t="shared" si="73"/>
        <v>0.75907590759075916</v>
      </c>
      <c r="N28" s="14">
        <f t="shared" si="73"/>
        <v>0.55760860638909426</v>
      </c>
      <c r="O28" s="14">
        <v>0.9</v>
      </c>
      <c r="P28" s="14">
        <f t="shared" si="73"/>
        <v>0.73174420937448381</v>
      </c>
      <c r="Q28" s="14">
        <f t="shared" si="73"/>
        <v>0.80171638102653842</v>
      </c>
      <c r="R28" s="14">
        <f t="shared" ref="R28" si="74">R27</f>
        <v>0.81116007892331132</v>
      </c>
      <c r="S28" s="14">
        <f t="shared" ref="S28" si="75">S27</f>
        <v>0.86998344967999985</v>
      </c>
      <c r="T28" s="16">
        <f t="shared" ref="T28" si="76">0.875</f>
        <v>0.875</v>
      </c>
      <c r="U28" s="14">
        <f t="shared" si="73"/>
        <v>0.84628041915649077</v>
      </c>
      <c r="V28" s="14" t="e">
        <f t="shared" ref="V28" si="77">V27</f>
        <v>#DIV/0!</v>
      </c>
      <c r="W28" s="14" t="e">
        <f t="shared" ref="W28" si="78">W27</f>
        <v>#DIV/0!</v>
      </c>
      <c r="X28" s="14" t="e">
        <f t="shared" ref="X28" si="79">X27</f>
        <v>#DIV/0!</v>
      </c>
      <c r="Y28" s="14" t="e">
        <f t="shared" ref="Y28" si="80">Y27</f>
        <v>#DIV/0!</v>
      </c>
      <c r="Z28" s="14" t="e">
        <f t="shared" ref="Z28" si="81">Z27</f>
        <v>#DIV/0!</v>
      </c>
      <c r="AA28" s="14" t="e">
        <f t="shared" ref="AA28" si="82">AA27</f>
        <v>#DIV/0!</v>
      </c>
    </row>
    <row r="29" spans="1:27" ht="15.75" customHeight="1" x14ac:dyDescent="0.25">
      <c r="A29" s="3" t="s">
        <v>13</v>
      </c>
      <c r="B29" s="3"/>
      <c r="C29" s="3"/>
      <c r="D29" s="14">
        <f t="shared" ref="D29:AA29" si="83">D21/9.81/D12</f>
        <v>0.25044817041020773</v>
      </c>
      <c r="E29" s="14">
        <f t="shared" si="83"/>
        <v>0.29745492221052455</v>
      </c>
      <c r="F29" s="14">
        <f t="shared" si="83"/>
        <v>0.37619533032377067</v>
      </c>
      <c r="G29" s="16">
        <f t="shared" si="83"/>
        <v>0.47879405677570813</v>
      </c>
      <c r="H29" s="14">
        <f t="shared" si="83"/>
        <v>0.41720968442603557</v>
      </c>
      <c r="I29" s="14">
        <f t="shared" si="83"/>
        <v>0.40156920890865844</v>
      </c>
      <c r="J29" s="16">
        <f t="shared" si="83"/>
        <v>0.48868577886204934</v>
      </c>
      <c r="K29" s="14">
        <f t="shared" si="83"/>
        <v>0.45643342918435348</v>
      </c>
      <c r="L29" s="14">
        <f t="shared" si="83"/>
        <v>0.46721032959565068</v>
      </c>
      <c r="M29" s="14">
        <f t="shared" si="83"/>
        <v>0.46296296296296291</v>
      </c>
      <c r="N29" s="14">
        <f t="shared" si="83"/>
        <v>0.22086306489976215</v>
      </c>
      <c r="O29" s="14">
        <f t="shared" si="83"/>
        <v>0.23248743673659172</v>
      </c>
      <c r="P29" s="14">
        <f t="shared" si="83"/>
        <v>0.24391687498906675</v>
      </c>
      <c r="Q29" s="14">
        <f t="shared" si="83"/>
        <v>0.24991483093142086</v>
      </c>
      <c r="R29" s="14">
        <f t="shared" si="83"/>
        <v>0.35885206492716837</v>
      </c>
      <c r="S29" s="14">
        <f t="shared" si="83"/>
        <v>0.44102617223191909</v>
      </c>
      <c r="T29" s="14">
        <f t="shared" si="83"/>
        <v>0.43975398135048088</v>
      </c>
      <c r="U29" s="14">
        <f t="shared" si="83"/>
        <v>0.42342978122794633</v>
      </c>
      <c r="V29" s="14" t="e">
        <f t="shared" si="83"/>
        <v>#DIV/0!</v>
      </c>
      <c r="W29" s="14" t="e">
        <f t="shared" si="83"/>
        <v>#DIV/0!</v>
      </c>
      <c r="X29" s="14" t="e">
        <f t="shared" si="83"/>
        <v>#DIV/0!</v>
      </c>
      <c r="Y29" s="14" t="e">
        <f t="shared" si="83"/>
        <v>#DIV/0!</v>
      </c>
      <c r="Z29" s="14" t="e">
        <f t="shared" si="83"/>
        <v>#DIV/0!</v>
      </c>
      <c r="AA29" s="14" t="e">
        <f t="shared" si="83"/>
        <v>#DIV/0!</v>
      </c>
    </row>
    <row r="30" spans="1:27" ht="15.75" customHeight="1" x14ac:dyDescent="0.25">
      <c r="A30" s="3" t="s">
        <v>41</v>
      </c>
      <c r="B30" s="3"/>
      <c r="C30" s="3"/>
      <c r="D30" s="14">
        <f>D29</f>
        <v>0.25044817041020773</v>
      </c>
      <c r="E30" s="14">
        <f t="shared" ref="E30:U30" si="84">E29</f>
        <v>0.29745492221052455</v>
      </c>
      <c r="F30" s="14">
        <f t="shared" si="84"/>
        <v>0.37619533032377067</v>
      </c>
      <c r="G30" s="16">
        <v>0.38</v>
      </c>
      <c r="H30" s="14">
        <f t="shared" si="84"/>
        <v>0.41720968442603557</v>
      </c>
      <c r="I30" s="14">
        <f t="shared" si="84"/>
        <v>0.40156920890865844</v>
      </c>
      <c r="J30" s="16">
        <v>0.4</v>
      </c>
      <c r="K30" s="14">
        <f t="shared" si="84"/>
        <v>0.45643342918435348</v>
      </c>
      <c r="L30" s="14">
        <f t="shared" si="84"/>
        <v>0.46721032959565068</v>
      </c>
      <c r="M30" s="14">
        <f t="shared" si="84"/>
        <v>0.46296296296296291</v>
      </c>
      <c r="N30" s="14">
        <f t="shared" si="84"/>
        <v>0.22086306489976215</v>
      </c>
      <c r="O30" s="14">
        <f t="shared" si="84"/>
        <v>0.23248743673659172</v>
      </c>
      <c r="P30" s="14">
        <f t="shared" si="84"/>
        <v>0.24391687498906675</v>
      </c>
      <c r="Q30" s="14">
        <f t="shared" si="84"/>
        <v>0.24991483093142086</v>
      </c>
      <c r="R30" s="14">
        <f t="shared" si="84"/>
        <v>0.35885206492716837</v>
      </c>
      <c r="S30" s="14">
        <f t="shared" si="84"/>
        <v>0.44102617223191909</v>
      </c>
      <c r="T30" s="14">
        <f t="shared" si="84"/>
        <v>0.43975398135048088</v>
      </c>
      <c r="U30" s="14">
        <f t="shared" si="84"/>
        <v>0.42342978122794633</v>
      </c>
      <c r="V30" s="14" t="e">
        <f t="shared" ref="V30" si="85">V29</f>
        <v>#DIV/0!</v>
      </c>
      <c r="W30" s="14" t="e">
        <f t="shared" ref="W30" si="86">W29</f>
        <v>#DIV/0!</v>
      </c>
      <c r="X30" s="14" t="e">
        <f t="shared" ref="X30" si="87">X29</f>
        <v>#DIV/0!</v>
      </c>
      <c r="Y30" s="14" t="e">
        <f t="shared" ref="Y30" si="88">Y29</f>
        <v>#DIV/0!</v>
      </c>
      <c r="Z30" s="14" t="e">
        <f t="shared" ref="Z30" si="89">Z29</f>
        <v>#DIV/0!</v>
      </c>
      <c r="AA30" s="14" t="e">
        <f t="shared" ref="AA30" si="90">AA29</f>
        <v>#DIV/0!</v>
      </c>
    </row>
    <row r="31" spans="1:27" x14ac:dyDescent="0.25">
      <c r="A31" s="3" t="s">
        <v>65</v>
      </c>
      <c r="B31" s="3"/>
      <c r="C31" s="3"/>
      <c r="D31" s="20">
        <f t="shared" ref="D31:AA31" si="91">D12*D30*9.81</f>
        <v>285</v>
      </c>
      <c r="E31" s="20">
        <f t="shared" si="91"/>
        <v>356</v>
      </c>
      <c r="F31" s="20">
        <f t="shared" si="91"/>
        <v>465</v>
      </c>
      <c r="G31" s="20">
        <f t="shared" si="91"/>
        <v>492.06960000000004</v>
      </c>
      <c r="H31" s="20">
        <f t="shared" si="91"/>
        <v>484.99999999999994</v>
      </c>
      <c r="I31" s="20">
        <f t="shared" si="91"/>
        <v>520</v>
      </c>
      <c r="J31" s="20">
        <f t="shared" si="91"/>
        <v>523.85400000000004</v>
      </c>
      <c r="K31" s="20">
        <f t="shared" si="91"/>
        <v>600</v>
      </c>
      <c r="L31" s="20">
        <f t="shared" si="91"/>
        <v>825</v>
      </c>
      <c r="M31" s="20">
        <f t="shared" si="91"/>
        <v>545</v>
      </c>
      <c r="N31" s="20">
        <f t="shared" si="91"/>
        <v>156</v>
      </c>
      <c r="O31" s="20">
        <f t="shared" si="91"/>
        <v>130</v>
      </c>
      <c r="P31" s="20">
        <f t="shared" si="91"/>
        <v>271.34151759999997</v>
      </c>
      <c r="Q31" s="20">
        <f t="shared" si="91"/>
        <v>409.23638719999997</v>
      </c>
      <c r="R31" s="20">
        <f t="shared" si="91"/>
        <v>622.75102399999992</v>
      </c>
      <c r="S31" s="20">
        <f t="shared" si="91"/>
        <v>800.67988799999989</v>
      </c>
      <c r="T31" s="20">
        <f t="shared" si="91"/>
        <v>814.02455279999992</v>
      </c>
      <c r="U31" s="20">
        <f t="shared" si="91"/>
        <v>810</v>
      </c>
      <c r="V31" s="20" t="e">
        <f t="shared" si="91"/>
        <v>#DIV/0!</v>
      </c>
      <c r="W31" s="20" t="e">
        <f t="shared" si="91"/>
        <v>#DIV/0!</v>
      </c>
      <c r="X31" s="20" t="e">
        <f t="shared" si="91"/>
        <v>#DIV/0!</v>
      </c>
      <c r="Y31" s="20" t="e">
        <f t="shared" si="91"/>
        <v>#DIV/0!</v>
      </c>
      <c r="Z31" s="20" t="e">
        <f t="shared" si="91"/>
        <v>#DIV/0!</v>
      </c>
      <c r="AA31" s="20" t="e">
        <f t="shared" si="91"/>
        <v>#DIV/0!</v>
      </c>
    </row>
    <row r="33" spans="1:27" x14ac:dyDescent="0.25">
      <c r="A33" s="29" t="s">
        <v>9</v>
      </c>
    </row>
    <row r="34" spans="1:27" x14ac:dyDescent="0.25">
      <c r="A34" s="29">
        <v>0</v>
      </c>
      <c r="B34" s="6">
        <f t="shared" ref="B34:B97" ca="1" si="92">OFFSET($C34,0,$B$8)</f>
        <v>520</v>
      </c>
      <c r="D34" s="31">
        <f t="shared" ref="D34:M43" si="93">IF($A34&gt;D$19,0,IFERROR(MIN(D$15*D$28/($A34/3600)/1000,D$31),D$31))</f>
        <v>285</v>
      </c>
      <c r="E34" s="31">
        <f t="shared" si="93"/>
        <v>356</v>
      </c>
      <c r="F34" s="31">
        <f t="shared" si="93"/>
        <v>465</v>
      </c>
      <c r="G34" s="31">
        <f t="shared" si="93"/>
        <v>492.06960000000004</v>
      </c>
      <c r="H34" s="31">
        <f t="shared" si="93"/>
        <v>484.99999999999994</v>
      </c>
      <c r="I34" s="31">
        <f t="shared" si="93"/>
        <v>520</v>
      </c>
      <c r="J34" s="31">
        <f t="shared" si="93"/>
        <v>523.85400000000004</v>
      </c>
      <c r="K34" s="31">
        <f t="shared" si="93"/>
        <v>600</v>
      </c>
      <c r="L34" s="31">
        <f t="shared" si="93"/>
        <v>825</v>
      </c>
      <c r="M34" s="31">
        <f t="shared" si="93"/>
        <v>545</v>
      </c>
      <c r="N34" s="31">
        <f t="shared" ref="N34:AA43" si="94">IF($A34&gt;N$19,0,IFERROR(MIN(N$15*N$28/($A34/3600)/1000,N$31),N$31))</f>
        <v>156</v>
      </c>
      <c r="O34" s="31">
        <f t="shared" si="94"/>
        <v>130</v>
      </c>
      <c r="P34" s="31">
        <f t="shared" si="94"/>
        <v>271.34151759999997</v>
      </c>
      <c r="Q34" s="31">
        <f t="shared" si="94"/>
        <v>409.23638719999997</v>
      </c>
      <c r="R34" s="31">
        <f t="shared" si="94"/>
        <v>622.75102399999992</v>
      </c>
      <c r="S34" s="31">
        <f t="shared" si="94"/>
        <v>800.67988799999989</v>
      </c>
      <c r="T34" s="31">
        <f t="shared" si="94"/>
        <v>814.02455279999992</v>
      </c>
      <c r="U34" s="31">
        <f t="shared" si="94"/>
        <v>810</v>
      </c>
      <c r="V34" s="31" t="e">
        <f t="shared" si="94"/>
        <v>#DIV/0!</v>
      </c>
      <c r="W34" s="31" t="e">
        <f t="shared" si="94"/>
        <v>#DIV/0!</v>
      </c>
      <c r="X34" s="31" t="e">
        <f t="shared" si="94"/>
        <v>#DIV/0!</v>
      </c>
      <c r="Y34" s="31" t="e">
        <f t="shared" si="94"/>
        <v>#DIV/0!</v>
      </c>
      <c r="Z34" s="31" t="e">
        <f t="shared" si="94"/>
        <v>#DIV/0!</v>
      </c>
      <c r="AA34" s="31" t="e">
        <f t="shared" si="94"/>
        <v>#DIV/0!</v>
      </c>
    </row>
    <row r="35" spans="1:27" x14ac:dyDescent="0.25">
      <c r="A35" s="29">
        <f>A34+1</f>
        <v>1</v>
      </c>
      <c r="B35" s="6">
        <f t="shared" ca="1" si="92"/>
        <v>520</v>
      </c>
      <c r="D35" s="31">
        <f t="shared" si="93"/>
        <v>285</v>
      </c>
      <c r="E35" s="31">
        <f t="shared" si="93"/>
        <v>356</v>
      </c>
      <c r="F35" s="31">
        <f t="shared" si="93"/>
        <v>465</v>
      </c>
      <c r="G35" s="31">
        <f t="shared" si="93"/>
        <v>492.06960000000004</v>
      </c>
      <c r="H35" s="31">
        <f t="shared" si="93"/>
        <v>484.99999999999994</v>
      </c>
      <c r="I35" s="31">
        <f t="shared" si="93"/>
        <v>520</v>
      </c>
      <c r="J35" s="31">
        <f t="shared" si="93"/>
        <v>523.85400000000004</v>
      </c>
      <c r="K35" s="31">
        <f t="shared" si="93"/>
        <v>600</v>
      </c>
      <c r="L35" s="31">
        <f t="shared" si="93"/>
        <v>825</v>
      </c>
      <c r="M35" s="31">
        <f t="shared" si="93"/>
        <v>545</v>
      </c>
      <c r="N35" s="31">
        <f t="shared" si="94"/>
        <v>156</v>
      </c>
      <c r="O35" s="31">
        <f t="shared" si="94"/>
        <v>130</v>
      </c>
      <c r="P35" s="31">
        <f t="shared" si="94"/>
        <v>271.34151759999997</v>
      </c>
      <c r="Q35" s="31">
        <f t="shared" si="94"/>
        <v>409.23638719999997</v>
      </c>
      <c r="R35" s="31">
        <f t="shared" si="94"/>
        <v>622.75102399999992</v>
      </c>
      <c r="S35" s="31">
        <f t="shared" si="94"/>
        <v>800.67988799999989</v>
      </c>
      <c r="T35" s="31">
        <f t="shared" si="94"/>
        <v>814.02455279999992</v>
      </c>
      <c r="U35" s="31">
        <f t="shared" si="94"/>
        <v>810</v>
      </c>
      <c r="V35" s="31">
        <f t="shared" si="94"/>
        <v>0</v>
      </c>
      <c r="W35" s="31">
        <f t="shared" si="94"/>
        <v>0</v>
      </c>
      <c r="X35" s="31">
        <f t="shared" si="94"/>
        <v>0</v>
      </c>
      <c r="Y35" s="31">
        <f t="shared" si="94"/>
        <v>0</v>
      </c>
      <c r="Z35" s="31">
        <f t="shared" si="94"/>
        <v>0</v>
      </c>
      <c r="AA35" s="31">
        <f t="shared" si="94"/>
        <v>0</v>
      </c>
    </row>
    <row r="36" spans="1:27" x14ac:dyDescent="0.25">
      <c r="A36" s="29">
        <f t="shared" ref="A36:A99" si="95">A35+1</f>
        <v>2</v>
      </c>
      <c r="B36" s="6">
        <f t="shared" ca="1" si="92"/>
        <v>520</v>
      </c>
      <c r="D36" s="31">
        <f t="shared" si="93"/>
        <v>285</v>
      </c>
      <c r="E36" s="31">
        <f t="shared" si="93"/>
        <v>356</v>
      </c>
      <c r="F36" s="31">
        <f t="shared" si="93"/>
        <v>465</v>
      </c>
      <c r="G36" s="31">
        <f t="shared" si="93"/>
        <v>492.06960000000004</v>
      </c>
      <c r="H36" s="31">
        <f t="shared" si="93"/>
        <v>484.99999999999994</v>
      </c>
      <c r="I36" s="31">
        <f t="shared" si="93"/>
        <v>520</v>
      </c>
      <c r="J36" s="31">
        <f t="shared" si="93"/>
        <v>523.85400000000004</v>
      </c>
      <c r="K36" s="31">
        <f t="shared" si="93"/>
        <v>600</v>
      </c>
      <c r="L36" s="31">
        <f t="shared" si="93"/>
        <v>825</v>
      </c>
      <c r="M36" s="31">
        <f t="shared" si="93"/>
        <v>545</v>
      </c>
      <c r="N36" s="31">
        <f t="shared" si="94"/>
        <v>156</v>
      </c>
      <c r="O36" s="31">
        <f t="shared" si="94"/>
        <v>130</v>
      </c>
      <c r="P36" s="31">
        <f t="shared" si="94"/>
        <v>271.34151759999997</v>
      </c>
      <c r="Q36" s="31">
        <f t="shared" si="94"/>
        <v>409.23638719999997</v>
      </c>
      <c r="R36" s="31">
        <f t="shared" si="94"/>
        <v>622.75102399999992</v>
      </c>
      <c r="S36" s="31">
        <f t="shared" si="94"/>
        <v>800.67988799999989</v>
      </c>
      <c r="T36" s="31">
        <f t="shared" si="94"/>
        <v>814.02455279999992</v>
      </c>
      <c r="U36" s="31">
        <f t="shared" si="94"/>
        <v>810</v>
      </c>
      <c r="V36" s="31">
        <f t="shared" si="94"/>
        <v>0</v>
      </c>
      <c r="W36" s="31">
        <f t="shared" si="94"/>
        <v>0</v>
      </c>
      <c r="X36" s="31">
        <f t="shared" si="94"/>
        <v>0</v>
      </c>
      <c r="Y36" s="31">
        <f t="shared" si="94"/>
        <v>0</v>
      </c>
      <c r="Z36" s="31">
        <f t="shared" si="94"/>
        <v>0</v>
      </c>
      <c r="AA36" s="31">
        <f t="shared" si="94"/>
        <v>0</v>
      </c>
    </row>
    <row r="37" spans="1:27" x14ac:dyDescent="0.25">
      <c r="A37" s="29">
        <f t="shared" si="95"/>
        <v>3</v>
      </c>
      <c r="B37" s="6">
        <f t="shared" ca="1" si="92"/>
        <v>520</v>
      </c>
      <c r="D37" s="31">
        <f t="shared" si="93"/>
        <v>285</v>
      </c>
      <c r="E37" s="31">
        <f t="shared" si="93"/>
        <v>356</v>
      </c>
      <c r="F37" s="31">
        <f t="shared" si="93"/>
        <v>465</v>
      </c>
      <c r="G37" s="31">
        <f t="shared" si="93"/>
        <v>492.06960000000004</v>
      </c>
      <c r="H37" s="31">
        <f t="shared" si="93"/>
        <v>484.99999999999994</v>
      </c>
      <c r="I37" s="31">
        <f t="shared" si="93"/>
        <v>520</v>
      </c>
      <c r="J37" s="31">
        <f t="shared" si="93"/>
        <v>523.85400000000004</v>
      </c>
      <c r="K37" s="31">
        <f t="shared" si="93"/>
        <v>600</v>
      </c>
      <c r="L37" s="31">
        <f t="shared" si="93"/>
        <v>825</v>
      </c>
      <c r="M37" s="31">
        <f t="shared" si="93"/>
        <v>545</v>
      </c>
      <c r="N37" s="31">
        <f t="shared" si="94"/>
        <v>156</v>
      </c>
      <c r="O37" s="31">
        <f t="shared" si="94"/>
        <v>130</v>
      </c>
      <c r="P37" s="31">
        <f t="shared" si="94"/>
        <v>271.34151759999997</v>
      </c>
      <c r="Q37" s="31">
        <f t="shared" si="94"/>
        <v>409.23638719999997</v>
      </c>
      <c r="R37" s="31">
        <f t="shared" si="94"/>
        <v>622.75102399999992</v>
      </c>
      <c r="S37" s="31">
        <f t="shared" si="94"/>
        <v>800.67988799999989</v>
      </c>
      <c r="T37" s="31">
        <f t="shared" si="94"/>
        <v>814.02455279999992</v>
      </c>
      <c r="U37" s="31">
        <f t="shared" si="94"/>
        <v>810</v>
      </c>
      <c r="V37" s="31">
        <f t="shared" si="94"/>
        <v>0</v>
      </c>
      <c r="W37" s="31">
        <f t="shared" si="94"/>
        <v>0</v>
      </c>
      <c r="X37" s="31">
        <f t="shared" si="94"/>
        <v>0</v>
      </c>
      <c r="Y37" s="31">
        <f t="shared" si="94"/>
        <v>0</v>
      </c>
      <c r="Z37" s="31">
        <f t="shared" si="94"/>
        <v>0</v>
      </c>
      <c r="AA37" s="31">
        <f t="shared" si="94"/>
        <v>0</v>
      </c>
    </row>
    <row r="38" spans="1:27" x14ac:dyDescent="0.25">
      <c r="A38" s="29">
        <f t="shared" si="95"/>
        <v>4</v>
      </c>
      <c r="B38" s="6">
        <f t="shared" ca="1" si="92"/>
        <v>520</v>
      </c>
      <c r="D38" s="31">
        <f t="shared" si="93"/>
        <v>285</v>
      </c>
      <c r="E38" s="31">
        <f t="shared" si="93"/>
        <v>356</v>
      </c>
      <c r="F38" s="31">
        <f t="shared" si="93"/>
        <v>465</v>
      </c>
      <c r="G38" s="31">
        <f t="shared" si="93"/>
        <v>492.06960000000004</v>
      </c>
      <c r="H38" s="31">
        <f t="shared" si="93"/>
        <v>484.99999999999994</v>
      </c>
      <c r="I38" s="31">
        <f t="shared" si="93"/>
        <v>520</v>
      </c>
      <c r="J38" s="31">
        <f t="shared" si="93"/>
        <v>523.85400000000004</v>
      </c>
      <c r="K38" s="31">
        <f t="shared" si="93"/>
        <v>600</v>
      </c>
      <c r="L38" s="31">
        <f t="shared" si="93"/>
        <v>825</v>
      </c>
      <c r="M38" s="31">
        <f t="shared" si="93"/>
        <v>545</v>
      </c>
      <c r="N38" s="31">
        <f t="shared" si="94"/>
        <v>156</v>
      </c>
      <c r="O38" s="31">
        <f t="shared" si="94"/>
        <v>130</v>
      </c>
      <c r="P38" s="31">
        <f t="shared" si="94"/>
        <v>271.34151759999997</v>
      </c>
      <c r="Q38" s="31">
        <f t="shared" si="94"/>
        <v>409.23638719999997</v>
      </c>
      <c r="R38" s="31">
        <f t="shared" si="94"/>
        <v>622.75102399999992</v>
      </c>
      <c r="S38" s="31">
        <f t="shared" si="94"/>
        <v>800.67988799999989</v>
      </c>
      <c r="T38" s="31">
        <f t="shared" si="94"/>
        <v>814.02455279999992</v>
      </c>
      <c r="U38" s="31">
        <f t="shared" si="94"/>
        <v>810</v>
      </c>
      <c r="V38" s="31">
        <f t="shared" si="94"/>
        <v>0</v>
      </c>
      <c r="W38" s="31">
        <f t="shared" si="94"/>
        <v>0</v>
      </c>
      <c r="X38" s="31">
        <f t="shared" si="94"/>
        <v>0</v>
      </c>
      <c r="Y38" s="31">
        <f t="shared" si="94"/>
        <v>0</v>
      </c>
      <c r="Z38" s="31">
        <f t="shared" si="94"/>
        <v>0</v>
      </c>
      <c r="AA38" s="31">
        <f t="shared" si="94"/>
        <v>0</v>
      </c>
    </row>
    <row r="39" spans="1:27" x14ac:dyDescent="0.25">
      <c r="A39" s="29">
        <f t="shared" si="95"/>
        <v>5</v>
      </c>
      <c r="B39" s="6">
        <f t="shared" ca="1" si="92"/>
        <v>520</v>
      </c>
      <c r="D39" s="31">
        <f t="shared" si="93"/>
        <v>285</v>
      </c>
      <c r="E39" s="31">
        <f t="shared" si="93"/>
        <v>356</v>
      </c>
      <c r="F39" s="31">
        <f t="shared" si="93"/>
        <v>465</v>
      </c>
      <c r="G39" s="31">
        <f t="shared" si="93"/>
        <v>492.06960000000004</v>
      </c>
      <c r="H39" s="31">
        <f t="shared" si="93"/>
        <v>484.99999999999994</v>
      </c>
      <c r="I39" s="31">
        <f t="shared" si="93"/>
        <v>520</v>
      </c>
      <c r="J39" s="31">
        <f t="shared" si="93"/>
        <v>523.85400000000004</v>
      </c>
      <c r="K39" s="31">
        <f t="shared" si="93"/>
        <v>600</v>
      </c>
      <c r="L39" s="31">
        <f t="shared" si="93"/>
        <v>825</v>
      </c>
      <c r="M39" s="31">
        <f t="shared" si="93"/>
        <v>545</v>
      </c>
      <c r="N39" s="31">
        <f t="shared" si="94"/>
        <v>156</v>
      </c>
      <c r="O39" s="31">
        <f t="shared" si="94"/>
        <v>130</v>
      </c>
      <c r="P39" s="31">
        <f t="shared" si="94"/>
        <v>271.34151759999997</v>
      </c>
      <c r="Q39" s="31">
        <f t="shared" si="94"/>
        <v>409.23638719999997</v>
      </c>
      <c r="R39" s="31">
        <f t="shared" si="94"/>
        <v>622.75102399999992</v>
      </c>
      <c r="S39" s="31">
        <f t="shared" si="94"/>
        <v>800.67988799999989</v>
      </c>
      <c r="T39" s="31">
        <f t="shared" si="94"/>
        <v>814.02455279999992</v>
      </c>
      <c r="U39" s="31">
        <f t="shared" si="94"/>
        <v>810</v>
      </c>
      <c r="V39" s="31">
        <f t="shared" si="94"/>
        <v>0</v>
      </c>
      <c r="W39" s="31">
        <f t="shared" si="94"/>
        <v>0</v>
      </c>
      <c r="X39" s="31">
        <f t="shared" si="94"/>
        <v>0</v>
      </c>
      <c r="Y39" s="31">
        <f t="shared" si="94"/>
        <v>0</v>
      </c>
      <c r="Z39" s="31">
        <f t="shared" si="94"/>
        <v>0</v>
      </c>
      <c r="AA39" s="31">
        <f t="shared" si="94"/>
        <v>0</v>
      </c>
    </row>
    <row r="40" spans="1:27" x14ac:dyDescent="0.25">
      <c r="A40" s="29">
        <f t="shared" si="95"/>
        <v>6</v>
      </c>
      <c r="B40" s="6">
        <f t="shared" ca="1" si="92"/>
        <v>520</v>
      </c>
      <c r="D40" s="31">
        <f t="shared" si="93"/>
        <v>285</v>
      </c>
      <c r="E40" s="31">
        <f t="shared" si="93"/>
        <v>356</v>
      </c>
      <c r="F40" s="31">
        <f t="shared" si="93"/>
        <v>465</v>
      </c>
      <c r="G40" s="31">
        <f t="shared" si="93"/>
        <v>492.06960000000004</v>
      </c>
      <c r="H40" s="31">
        <f t="shared" si="93"/>
        <v>484.99999999999994</v>
      </c>
      <c r="I40" s="31">
        <f t="shared" si="93"/>
        <v>520</v>
      </c>
      <c r="J40" s="31">
        <f t="shared" si="93"/>
        <v>523.85400000000004</v>
      </c>
      <c r="K40" s="31">
        <f t="shared" si="93"/>
        <v>600</v>
      </c>
      <c r="L40" s="31">
        <f t="shared" si="93"/>
        <v>825</v>
      </c>
      <c r="M40" s="31">
        <f t="shared" si="93"/>
        <v>545</v>
      </c>
      <c r="N40" s="31">
        <f t="shared" si="94"/>
        <v>156</v>
      </c>
      <c r="O40" s="31">
        <f t="shared" si="94"/>
        <v>130</v>
      </c>
      <c r="P40" s="31">
        <f t="shared" si="94"/>
        <v>271.34151759999997</v>
      </c>
      <c r="Q40" s="31">
        <f t="shared" si="94"/>
        <v>409.23638719999997</v>
      </c>
      <c r="R40" s="31">
        <f t="shared" si="94"/>
        <v>622.75102399999992</v>
      </c>
      <c r="S40" s="31">
        <f t="shared" si="94"/>
        <v>800.67988799999989</v>
      </c>
      <c r="T40" s="31">
        <f t="shared" si="94"/>
        <v>814.02455279999992</v>
      </c>
      <c r="U40" s="31">
        <f t="shared" si="94"/>
        <v>810</v>
      </c>
      <c r="V40" s="31">
        <f t="shared" si="94"/>
        <v>0</v>
      </c>
      <c r="W40" s="31">
        <f t="shared" si="94"/>
        <v>0</v>
      </c>
      <c r="X40" s="31">
        <f t="shared" si="94"/>
        <v>0</v>
      </c>
      <c r="Y40" s="31">
        <f t="shared" si="94"/>
        <v>0</v>
      </c>
      <c r="Z40" s="31">
        <f t="shared" si="94"/>
        <v>0</v>
      </c>
      <c r="AA40" s="31">
        <f t="shared" si="94"/>
        <v>0</v>
      </c>
    </row>
    <row r="41" spans="1:27" x14ac:dyDescent="0.25">
      <c r="A41" s="29">
        <f t="shared" si="95"/>
        <v>7</v>
      </c>
      <c r="B41" s="6">
        <f t="shared" ca="1" si="92"/>
        <v>520</v>
      </c>
      <c r="D41" s="31">
        <f t="shared" si="93"/>
        <v>285</v>
      </c>
      <c r="E41" s="31">
        <f t="shared" si="93"/>
        <v>356</v>
      </c>
      <c r="F41" s="31">
        <f t="shared" si="93"/>
        <v>465</v>
      </c>
      <c r="G41" s="31">
        <f t="shared" si="93"/>
        <v>492.06960000000004</v>
      </c>
      <c r="H41" s="31">
        <f t="shared" si="93"/>
        <v>484.99999999999994</v>
      </c>
      <c r="I41" s="31">
        <f t="shared" si="93"/>
        <v>520</v>
      </c>
      <c r="J41" s="31">
        <f t="shared" si="93"/>
        <v>523.85400000000004</v>
      </c>
      <c r="K41" s="31">
        <f t="shared" si="93"/>
        <v>600</v>
      </c>
      <c r="L41" s="31">
        <f t="shared" si="93"/>
        <v>825</v>
      </c>
      <c r="M41" s="31">
        <f t="shared" si="93"/>
        <v>545</v>
      </c>
      <c r="N41" s="31">
        <f t="shared" si="94"/>
        <v>156</v>
      </c>
      <c r="O41" s="31">
        <f t="shared" si="94"/>
        <v>130</v>
      </c>
      <c r="P41" s="31">
        <f t="shared" si="94"/>
        <v>271.34151759999997</v>
      </c>
      <c r="Q41" s="31">
        <f t="shared" si="94"/>
        <v>409.23638719999997</v>
      </c>
      <c r="R41" s="31">
        <f t="shared" si="94"/>
        <v>622.75102399999992</v>
      </c>
      <c r="S41" s="31">
        <f t="shared" si="94"/>
        <v>800.67988799999989</v>
      </c>
      <c r="T41" s="31">
        <f t="shared" si="94"/>
        <v>814.02455279999992</v>
      </c>
      <c r="U41" s="31">
        <f t="shared" si="94"/>
        <v>810</v>
      </c>
      <c r="V41" s="31">
        <f t="shared" si="94"/>
        <v>0</v>
      </c>
      <c r="W41" s="31">
        <f t="shared" si="94"/>
        <v>0</v>
      </c>
      <c r="X41" s="31">
        <f t="shared" si="94"/>
        <v>0</v>
      </c>
      <c r="Y41" s="31">
        <f t="shared" si="94"/>
        <v>0</v>
      </c>
      <c r="Z41" s="31">
        <f t="shared" si="94"/>
        <v>0</v>
      </c>
      <c r="AA41" s="31">
        <f t="shared" si="94"/>
        <v>0</v>
      </c>
    </row>
    <row r="42" spans="1:27" x14ac:dyDescent="0.25">
      <c r="A42" s="29">
        <f t="shared" si="95"/>
        <v>8</v>
      </c>
      <c r="B42" s="6">
        <f t="shared" ca="1" si="92"/>
        <v>520</v>
      </c>
      <c r="D42" s="31">
        <f t="shared" si="93"/>
        <v>285</v>
      </c>
      <c r="E42" s="31">
        <f t="shared" si="93"/>
        <v>356</v>
      </c>
      <c r="F42" s="31">
        <f t="shared" si="93"/>
        <v>465</v>
      </c>
      <c r="G42" s="31">
        <f t="shared" si="93"/>
        <v>492.06960000000004</v>
      </c>
      <c r="H42" s="31">
        <f t="shared" si="93"/>
        <v>484.99999999999994</v>
      </c>
      <c r="I42" s="31">
        <f t="shared" si="93"/>
        <v>520</v>
      </c>
      <c r="J42" s="31">
        <f t="shared" si="93"/>
        <v>523.85400000000004</v>
      </c>
      <c r="K42" s="31">
        <f t="shared" si="93"/>
        <v>600</v>
      </c>
      <c r="L42" s="31">
        <f t="shared" si="93"/>
        <v>825</v>
      </c>
      <c r="M42" s="31">
        <f t="shared" si="93"/>
        <v>545</v>
      </c>
      <c r="N42" s="31">
        <f t="shared" si="94"/>
        <v>156</v>
      </c>
      <c r="O42" s="31">
        <f t="shared" si="94"/>
        <v>130</v>
      </c>
      <c r="P42" s="31">
        <f t="shared" si="94"/>
        <v>271.34151759999997</v>
      </c>
      <c r="Q42" s="31">
        <f t="shared" si="94"/>
        <v>409.23638719999997</v>
      </c>
      <c r="R42" s="31">
        <f t="shared" si="94"/>
        <v>622.75102399999992</v>
      </c>
      <c r="S42" s="31">
        <f t="shared" si="94"/>
        <v>800.67988799999989</v>
      </c>
      <c r="T42" s="31">
        <f t="shared" si="94"/>
        <v>814.02455279999992</v>
      </c>
      <c r="U42" s="31">
        <f t="shared" si="94"/>
        <v>810</v>
      </c>
      <c r="V42" s="31">
        <f t="shared" si="94"/>
        <v>0</v>
      </c>
      <c r="W42" s="31">
        <f t="shared" si="94"/>
        <v>0</v>
      </c>
      <c r="X42" s="31">
        <f t="shared" si="94"/>
        <v>0</v>
      </c>
      <c r="Y42" s="31">
        <f t="shared" si="94"/>
        <v>0</v>
      </c>
      <c r="Z42" s="31">
        <f t="shared" si="94"/>
        <v>0</v>
      </c>
      <c r="AA42" s="31">
        <f t="shared" si="94"/>
        <v>0</v>
      </c>
    </row>
    <row r="43" spans="1:27" x14ac:dyDescent="0.25">
      <c r="A43" s="29">
        <f t="shared" si="95"/>
        <v>9</v>
      </c>
      <c r="B43" s="6">
        <f t="shared" ca="1" si="92"/>
        <v>520</v>
      </c>
      <c r="D43" s="31">
        <f t="shared" si="93"/>
        <v>285</v>
      </c>
      <c r="E43" s="31">
        <f t="shared" si="93"/>
        <v>356</v>
      </c>
      <c r="F43" s="31">
        <f t="shared" si="93"/>
        <v>465</v>
      </c>
      <c r="G43" s="31">
        <f t="shared" si="93"/>
        <v>492.06960000000004</v>
      </c>
      <c r="H43" s="31">
        <f t="shared" si="93"/>
        <v>484.99999999999994</v>
      </c>
      <c r="I43" s="31">
        <f t="shared" si="93"/>
        <v>520</v>
      </c>
      <c r="J43" s="31">
        <f t="shared" si="93"/>
        <v>523.85400000000004</v>
      </c>
      <c r="K43" s="31">
        <f t="shared" si="93"/>
        <v>600</v>
      </c>
      <c r="L43" s="31">
        <f t="shared" si="93"/>
        <v>825</v>
      </c>
      <c r="M43" s="31">
        <f t="shared" si="93"/>
        <v>545</v>
      </c>
      <c r="N43" s="31">
        <f t="shared" si="94"/>
        <v>156</v>
      </c>
      <c r="O43" s="31">
        <f t="shared" si="94"/>
        <v>130</v>
      </c>
      <c r="P43" s="31">
        <f t="shared" si="94"/>
        <v>271.34151759999997</v>
      </c>
      <c r="Q43" s="31">
        <f t="shared" si="94"/>
        <v>409.23638719999997</v>
      </c>
      <c r="R43" s="31">
        <f t="shared" si="94"/>
        <v>622.75102399999992</v>
      </c>
      <c r="S43" s="31">
        <f t="shared" si="94"/>
        <v>800.67988799999989</v>
      </c>
      <c r="T43" s="31">
        <f t="shared" si="94"/>
        <v>814.02455279999992</v>
      </c>
      <c r="U43" s="31">
        <f t="shared" si="94"/>
        <v>810</v>
      </c>
      <c r="V43" s="31">
        <f t="shared" si="94"/>
        <v>0</v>
      </c>
      <c r="W43" s="31">
        <f t="shared" si="94"/>
        <v>0</v>
      </c>
      <c r="X43" s="31">
        <f t="shared" si="94"/>
        <v>0</v>
      </c>
      <c r="Y43" s="31">
        <f t="shared" si="94"/>
        <v>0</v>
      </c>
      <c r="Z43" s="31">
        <f t="shared" si="94"/>
        <v>0</v>
      </c>
      <c r="AA43" s="31">
        <f t="shared" si="94"/>
        <v>0</v>
      </c>
    </row>
    <row r="44" spans="1:27" x14ac:dyDescent="0.25">
      <c r="A44" s="29">
        <f t="shared" si="95"/>
        <v>10</v>
      </c>
      <c r="B44" s="6">
        <f t="shared" ca="1" si="92"/>
        <v>520</v>
      </c>
      <c r="D44" s="31">
        <f t="shared" ref="D44:M53" si="96">IF($A44&gt;D$19,0,IFERROR(MIN(D$15*D$28/($A44/3600)/1000,D$31),D$31))</f>
        <v>285</v>
      </c>
      <c r="E44" s="31">
        <f t="shared" si="96"/>
        <v>356</v>
      </c>
      <c r="F44" s="31">
        <f t="shared" si="96"/>
        <v>465</v>
      </c>
      <c r="G44" s="31">
        <f t="shared" si="96"/>
        <v>492.06960000000004</v>
      </c>
      <c r="H44" s="31">
        <f t="shared" si="96"/>
        <v>484.99999999999994</v>
      </c>
      <c r="I44" s="31">
        <f t="shared" si="96"/>
        <v>520</v>
      </c>
      <c r="J44" s="31">
        <f t="shared" si="96"/>
        <v>523.85400000000004</v>
      </c>
      <c r="K44" s="31">
        <f t="shared" si="96"/>
        <v>600</v>
      </c>
      <c r="L44" s="31">
        <f t="shared" si="96"/>
        <v>825</v>
      </c>
      <c r="M44" s="31">
        <f t="shared" si="96"/>
        <v>545</v>
      </c>
      <c r="N44" s="31">
        <f t="shared" ref="N44:AA53" si="97">IF($A44&gt;N$19,0,IFERROR(MIN(N$15*N$28/($A44/3600)/1000,N$31),N$31))</f>
        <v>156</v>
      </c>
      <c r="O44" s="31">
        <f t="shared" si="97"/>
        <v>129.6</v>
      </c>
      <c r="P44" s="31">
        <f t="shared" si="97"/>
        <v>271.34151759999997</v>
      </c>
      <c r="Q44" s="31">
        <f t="shared" si="97"/>
        <v>409.23638719999997</v>
      </c>
      <c r="R44" s="31">
        <f t="shared" si="97"/>
        <v>622.75102399999992</v>
      </c>
      <c r="S44" s="31">
        <f t="shared" si="97"/>
        <v>800.67988799999989</v>
      </c>
      <c r="T44" s="31">
        <f t="shared" si="97"/>
        <v>814.02455279999992</v>
      </c>
      <c r="U44" s="31">
        <f t="shared" si="97"/>
        <v>810</v>
      </c>
      <c r="V44" s="31">
        <f t="shared" si="97"/>
        <v>0</v>
      </c>
      <c r="W44" s="31">
        <f t="shared" si="97"/>
        <v>0</v>
      </c>
      <c r="X44" s="31">
        <f t="shared" si="97"/>
        <v>0</v>
      </c>
      <c r="Y44" s="31">
        <f t="shared" si="97"/>
        <v>0</v>
      </c>
      <c r="Z44" s="31">
        <f t="shared" si="97"/>
        <v>0</v>
      </c>
      <c r="AA44" s="31">
        <f t="shared" si="97"/>
        <v>0</v>
      </c>
    </row>
    <row r="45" spans="1:27" x14ac:dyDescent="0.25">
      <c r="A45" s="29">
        <f t="shared" si="95"/>
        <v>11</v>
      </c>
      <c r="B45" s="6">
        <f t="shared" ca="1" si="92"/>
        <v>520</v>
      </c>
      <c r="D45" s="31">
        <f t="shared" si="96"/>
        <v>285</v>
      </c>
      <c r="E45" s="31">
        <f t="shared" si="96"/>
        <v>356</v>
      </c>
      <c r="F45" s="31">
        <f t="shared" si="96"/>
        <v>465</v>
      </c>
      <c r="G45" s="31">
        <f t="shared" si="96"/>
        <v>492.06960000000004</v>
      </c>
      <c r="H45" s="31">
        <f t="shared" si="96"/>
        <v>484.99999999999994</v>
      </c>
      <c r="I45" s="31">
        <f t="shared" si="96"/>
        <v>520</v>
      </c>
      <c r="J45" s="31">
        <f t="shared" si="96"/>
        <v>523.85400000000004</v>
      </c>
      <c r="K45" s="31">
        <f t="shared" si="96"/>
        <v>600</v>
      </c>
      <c r="L45" s="31">
        <f t="shared" si="96"/>
        <v>825</v>
      </c>
      <c r="M45" s="31">
        <f t="shared" si="96"/>
        <v>545</v>
      </c>
      <c r="N45" s="31">
        <f t="shared" si="97"/>
        <v>156</v>
      </c>
      <c r="O45" s="31">
        <f t="shared" si="97"/>
        <v>117.81818181818181</v>
      </c>
      <c r="P45" s="31">
        <f t="shared" si="97"/>
        <v>271.34151759999997</v>
      </c>
      <c r="Q45" s="31">
        <f t="shared" si="97"/>
        <v>409.23638719999997</v>
      </c>
      <c r="R45" s="31">
        <f t="shared" si="97"/>
        <v>622.75102399999992</v>
      </c>
      <c r="S45" s="31">
        <f t="shared" si="97"/>
        <v>800.67988799999989</v>
      </c>
      <c r="T45" s="31">
        <f t="shared" si="97"/>
        <v>814.02455279999992</v>
      </c>
      <c r="U45" s="31">
        <f t="shared" si="97"/>
        <v>810</v>
      </c>
      <c r="V45" s="31">
        <f t="shared" si="97"/>
        <v>0</v>
      </c>
      <c r="W45" s="31">
        <f t="shared" si="97"/>
        <v>0</v>
      </c>
      <c r="X45" s="31">
        <f t="shared" si="97"/>
        <v>0</v>
      </c>
      <c r="Y45" s="31">
        <f t="shared" si="97"/>
        <v>0</v>
      </c>
      <c r="Z45" s="31">
        <f t="shared" si="97"/>
        <v>0</v>
      </c>
      <c r="AA45" s="31">
        <f t="shared" si="97"/>
        <v>0</v>
      </c>
    </row>
    <row r="46" spans="1:27" x14ac:dyDescent="0.25">
      <c r="A46" s="29">
        <f t="shared" si="95"/>
        <v>12</v>
      </c>
      <c r="B46" s="6">
        <f t="shared" ca="1" si="92"/>
        <v>520</v>
      </c>
      <c r="D46" s="31">
        <f t="shared" si="96"/>
        <v>285</v>
      </c>
      <c r="E46" s="31">
        <f t="shared" si="96"/>
        <v>356</v>
      </c>
      <c r="F46" s="31">
        <f t="shared" si="96"/>
        <v>465</v>
      </c>
      <c r="G46" s="31">
        <f t="shared" si="96"/>
        <v>492.06960000000004</v>
      </c>
      <c r="H46" s="31">
        <f t="shared" si="96"/>
        <v>484.99999999999994</v>
      </c>
      <c r="I46" s="31">
        <f t="shared" si="96"/>
        <v>520</v>
      </c>
      <c r="J46" s="31">
        <f t="shared" si="96"/>
        <v>523.85400000000004</v>
      </c>
      <c r="K46" s="31">
        <f t="shared" si="96"/>
        <v>600</v>
      </c>
      <c r="L46" s="31">
        <f t="shared" si="96"/>
        <v>825</v>
      </c>
      <c r="M46" s="31">
        <f t="shared" si="96"/>
        <v>545</v>
      </c>
      <c r="N46" s="31">
        <f t="shared" si="97"/>
        <v>156</v>
      </c>
      <c r="O46" s="31">
        <f t="shared" si="97"/>
        <v>108</v>
      </c>
      <c r="P46" s="31">
        <f t="shared" si="97"/>
        <v>271.34151759999997</v>
      </c>
      <c r="Q46" s="31">
        <f t="shared" si="97"/>
        <v>409.23638719999997</v>
      </c>
      <c r="R46" s="31">
        <f t="shared" si="97"/>
        <v>622.75102399999992</v>
      </c>
      <c r="S46" s="31">
        <f t="shared" si="97"/>
        <v>800.67988799999989</v>
      </c>
      <c r="T46" s="31">
        <f t="shared" si="97"/>
        <v>814.02455279999992</v>
      </c>
      <c r="U46" s="31">
        <f t="shared" si="97"/>
        <v>810</v>
      </c>
      <c r="V46" s="31">
        <f t="shared" si="97"/>
        <v>0</v>
      </c>
      <c r="W46" s="31">
        <f t="shared" si="97"/>
        <v>0</v>
      </c>
      <c r="X46" s="31">
        <f t="shared" si="97"/>
        <v>0</v>
      </c>
      <c r="Y46" s="31">
        <f t="shared" si="97"/>
        <v>0</v>
      </c>
      <c r="Z46" s="31">
        <f t="shared" si="97"/>
        <v>0</v>
      </c>
      <c r="AA46" s="31">
        <f t="shared" si="97"/>
        <v>0</v>
      </c>
    </row>
    <row r="47" spans="1:27" x14ac:dyDescent="0.25">
      <c r="A47" s="29">
        <f t="shared" si="95"/>
        <v>13</v>
      </c>
      <c r="B47" s="6">
        <f t="shared" ca="1" si="92"/>
        <v>520</v>
      </c>
      <c r="D47" s="31">
        <f t="shared" si="96"/>
        <v>285</v>
      </c>
      <c r="E47" s="31">
        <f t="shared" si="96"/>
        <v>356</v>
      </c>
      <c r="F47" s="31">
        <f t="shared" si="96"/>
        <v>465</v>
      </c>
      <c r="G47" s="31">
        <f t="shared" si="96"/>
        <v>466.61538461538458</v>
      </c>
      <c r="H47" s="31">
        <f t="shared" si="96"/>
        <v>484.99999999999994</v>
      </c>
      <c r="I47" s="31">
        <f t="shared" si="96"/>
        <v>520</v>
      </c>
      <c r="J47" s="31">
        <f t="shared" si="96"/>
        <v>523.85400000000004</v>
      </c>
      <c r="K47" s="31">
        <f t="shared" si="96"/>
        <v>600</v>
      </c>
      <c r="L47" s="31">
        <f t="shared" si="96"/>
        <v>793.84615384615392</v>
      </c>
      <c r="M47" s="31">
        <f t="shared" si="96"/>
        <v>509.5384615384616</v>
      </c>
      <c r="N47" s="31">
        <f t="shared" si="97"/>
        <v>156</v>
      </c>
      <c r="O47" s="31">
        <f t="shared" si="97"/>
        <v>99.692307692307708</v>
      </c>
      <c r="P47" s="31">
        <f t="shared" si="97"/>
        <v>271.34151759999997</v>
      </c>
      <c r="Q47" s="31">
        <f t="shared" si="97"/>
        <v>409.23638719999997</v>
      </c>
      <c r="R47" s="31">
        <f t="shared" si="97"/>
        <v>622.75102399999992</v>
      </c>
      <c r="S47" s="31">
        <f t="shared" si="97"/>
        <v>782.50326772448477</v>
      </c>
      <c r="T47" s="31">
        <f t="shared" si="97"/>
        <v>787.01538461538462</v>
      </c>
      <c r="U47" s="31">
        <f t="shared" si="97"/>
        <v>751.69230769230774</v>
      </c>
      <c r="V47" s="31">
        <f t="shared" si="97"/>
        <v>0</v>
      </c>
      <c r="W47" s="31">
        <f t="shared" si="97"/>
        <v>0</v>
      </c>
      <c r="X47" s="31">
        <f t="shared" si="97"/>
        <v>0</v>
      </c>
      <c r="Y47" s="31">
        <f t="shared" si="97"/>
        <v>0</v>
      </c>
      <c r="Z47" s="31">
        <f t="shared" si="97"/>
        <v>0</v>
      </c>
      <c r="AA47" s="31">
        <f t="shared" si="97"/>
        <v>0</v>
      </c>
    </row>
    <row r="48" spans="1:27" x14ac:dyDescent="0.25">
      <c r="A48" s="29">
        <f t="shared" si="95"/>
        <v>14</v>
      </c>
      <c r="B48" s="6">
        <f t="shared" ca="1" si="92"/>
        <v>520</v>
      </c>
      <c r="D48" s="31">
        <f t="shared" si="96"/>
        <v>285</v>
      </c>
      <c r="E48" s="31">
        <f t="shared" si="96"/>
        <v>351</v>
      </c>
      <c r="F48" s="31">
        <f t="shared" si="96"/>
        <v>433.28571428571433</v>
      </c>
      <c r="G48" s="31">
        <f t="shared" si="96"/>
        <v>433.28571428571428</v>
      </c>
      <c r="H48" s="31">
        <f t="shared" si="96"/>
        <v>472.37142857142857</v>
      </c>
      <c r="I48" s="31">
        <f t="shared" si="96"/>
        <v>520</v>
      </c>
      <c r="J48" s="31">
        <f t="shared" si="96"/>
        <v>523.85400000000004</v>
      </c>
      <c r="K48" s="31">
        <f t="shared" si="96"/>
        <v>600</v>
      </c>
      <c r="L48" s="31">
        <f t="shared" si="96"/>
        <v>737.14285714285711</v>
      </c>
      <c r="M48" s="31">
        <f t="shared" si="96"/>
        <v>473.14285714285722</v>
      </c>
      <c r="N48" s="31">
        <f t="shared" si="97"/>
        <v>156</v>
      </c>
      <c r="O48" s="31">
        <f t="shared" si="97"/>
        <v>92.571428571428584</v>
      </c>
      <c r="P48" s="31">
        <f t="shared" si="97"/>
        <v>271.34151759999997</v>
      </c>
      <c r="Q48" s="31">
        <f t="shared" si="97"/>
        <v>409.23638719999997</v>
      </c>
      <c r="R48" s="31">
        <f t="shared" si="97"/>
        <v>622.75102399999992</v>
      </c>
      <c r="S48" s="31">
        <f t="shared" si="97"/>
        <v>726.6101771727358</v>
      </c>
      <c r="T48" s="31">
        <f t="shared" si="97"/>
        <v>730.8</v>
      </c>
      <c r="U48" s="31">
        <f t="shared" si="97"/>
        <v>698</v>
      </c>
      <c r="V48" s="31">
        <f t="shared" si="97"/>
        <v>0</v>
      </c>
      <c r="W48" s="31">
        <f t="shared" si="97"/>
        <v>0</v>
      </c>
      <c r="X48" s="31">
        <f t="shared" si="97"/>
        <v>0</v>
      </c>
      <c r="Y48" s="31">
        <f t="shared" si="97"/>
        <v>0</v>
      </c>
      <c r="Z48" s="31">
        <f t="shared" si="97"/>
        <v>0</v>
      </c>
      <c r="AA48" s="31">
        <f t="shared" si="97"/>
        <v>0</v>
      </c>
    </row>
    <row r="49" spans="1:27" x14ac:dyDescent="0.25">
      <c r="A49" s="29">
        <f t="shared" si="95"/>
        <v>15</v>
      </c>
      <c r="B49" s="6">
        <f t="shared" ca="1" si="92"/>
        <v>520</v>
      </c>
      <c r="D49" s="31">
        <f t="shared" si="96"/>
        <v>270.86666666666667</v>
      </c>
      <c r="E49" s="31">
        <f t="shared" si="96"/>
        <v>327.60000000000002</v>
      </c>
      <c r="F49" s="31">
        <f t="shared" si="96"/>
        <v>404.4</v>
      </c>
      <c r="G49" s="31">
        <f t="shared" si="96"/>
        <v>404.39999999999992</v>
      </c>
      <c r="H49" s="31">
        <f t="shared" si="96"/>
        <v>440.88</v>
      </c>
      <c r="I49" s="31">
        <f t="shared" si="96"/>
        <v>520</v>
      </c>
      <c r="J49" s="31">
        <f t="shared" si="96"/>
        <v>523.85400000000004</v>
      </c>
      <c r="K49" s="31">
        <f t="shared" si="96"/>
        <v>600</v>
      </c>
      <c r="L49" s="31">
        <f t="shared" si="96"/>
        <v>688</v>
      </c>
      <c r="M49" s="31">
        <f t="shared" si="96"/>
        <v>441.60000000000008</v>
      </c>
      <c r="N49" s="31">
        <f t="shared" si="97"/>
        <v>156</v>
      </c>
      <c r="O49" s="31">
        <f t="shared" si="97"/>
        <v>86.4</v>
      </c>
      <c r="P49" s="31">
        <f t="shared" si="97"/>
        <v>271.34151759999997</v>
      </c>
      <c r="Q49" s="31">
        <f t="shared" si="97"/>
        <v>409.23638719999997</v>
      </c>
      <c r="R49" s="31">
        <f t="shared" si="97"/>
        <v>622.75102399999992</v>
      </c>
      <c r="S49" s="31">
        <f t="shared" si="97"/>
        <v>678.16949869455345</v>
      </c>
      <c r="T49" s="31">
        <f t="shared" si="97"/>
        <v>682.08</v>
      </c>
      <c r="U49" s="31">
        <f t="shared" si="97"/>
        <v>651.46666666666658</v>
      </c>
      <c r="V49" s="31">
        <f t="shared" si="97"/>
        <v>0</v>
      </c>
      <c r="W49" s="31">
        <f t="shared" si="97"/>
        <v>0</v>
      </c>
      <c r="X49" s="31">
        <f t="shared" si="97"/>
        <v>0</v>
      </c>
      <c r="Y49" s="31">
        <f t="shared" si="97"/>
        <v>0</v>
      </c>
      <c r="Z49" s="31">
        <f t="shared" si="97"/>
        <v>0</v>
      </c>
      <c r="AA49" s="31">
        <f t="shared" si="97"/>
        <v>0</v>
      </c>
    </row>
    <row r="50" spans="1:27" x14ac:dyDescent="0.25">
      <c r="A50" s="29">
        <f t="shared" si="95"/>
        <v>16</v>
      </c>
      <c r="B50" s="6">
        <f t="shared" ca="1" si="92"/>
        <v>520</v>
      </c>
      <c r="D50" s="31">
        <f t="shared" si="96"/>
        <v>253.9375</v>
      </c>
      <c r="E50" s="31">
        <f t="shared" si="96"/>
        <v>307.125</v>
      </c>
      <c r="F50" s="31">
        <f t="shared" si="96"/>
        <v>379.125</v>
      </c>
      <c r="G50" s="31">
        <f t="shared" si="96"/>
        <v>379.12499999999994</v>
      </c>
      <c r="H50" s="31">
        <f t="shared" si="96"/>
        <v>413.32499999999999</v>
      </c>
      <c r="I50" s="31">
        <f t="shared" si="96"/>
        <v>520</v>
      </c>
      <c r="J50" s="31">
        <f t="shared" si="96"/>
        <v>523.85400000000004</v>
      </c>
      <c r="K50" s="31">
        <f t="shared" si="96"/>
        <v>600</v>
      </c>
      <c r="L50" s="31">
        <f t="shared" si="96"/>
        <v>645</v>
      </c>
      <c r="M50" s="31">
        <f t="shared" si="96"/>
        <v>414.00000000000006</v>
      </c>
      <c r="N50" s="31">
        <f t="shared" si="97"/>
        <v>156</v>
      </c>
      <c r="O50" s="31">
        <f t="shared" si="97"/>
        <v>81</v>
      </c>
      <c r="P50" s="31">
        <f t="shared" si="97"/>
        <v>271.34151759999997</v>
      </c>
      <c r="Q50" s="31">
        <f t="shared" si="97"/>
        <v>404.06505603737537</v>
      </c>
      <c r="R50" s="31">
        <f t="shared" si="97"/>
        <v>592.79578567715589</v>
      </c>
      <c r="S50" s="31">
        <f t="shared" si="97"/>
        <v>635.78390502614388</v>
      </c>
      <c r="T50" s="31">
        <f t="shared" si="97"/>
        <v>639.45000000000005</v>
      </c>
      <c r="U50" s="31">
        <f t="shared" si="97"/>
        <v>610.75</v>
      </c>
      <c r="V50" s="31">
        <f t="shared" si="97"/>
        <v>0</v>
      </c>
      <c r="W50" s="31">
        <f t="shared" si="97"/>
        <v>0</v>
      </c>
      <c r="X50" s="31">
        <f t="shared" si="97"/>
        <v>0</v>
      </c>
      <c r="Y50" s="31">
        <f t="shared" si="97"/>
        <v>0</v>
      </c>
      <c r="Z50" s="31">
        <f t="shared" si="97"/>
        <v>0</v>
      </c>
      <c r="AA50" s="31">
        <f t="shared" si="97"/>
        <v>0</v>
      </c>
    </row>
    <row r="51" spans="1:27" x14ac:dyDescent="0.25">
      <c r="A51" s="29">
        <f t="shared" si="95"/>
        <v>17</v>
      </c>
      <c r="B51" s="6">
        <f t="shared" ca="1" si="92"/>
        <v>520</v>
      </c>
      <c r="D51" s="31">
        <f t="shared" si="96"/>
        <v>239</v>
      </c>
      <c r="E51" s="31">
        <f t="shared" si="96"/>
        <v>289.05882352941177</v>
      </c>
      <c r="F51" s="31">
        <f t="shared" si="96"/>
        <v>356.8235294117647</v>
      </c>
      <c r="G51" s="31">
        <f t="shared" si="96"/>
        <v>356.82352941176464</v>
      </c>
      <c r="H51" s="31">
        <f t="shared" si="96"/>
        <v>389.01176470588234</v>
      </c>
      <c r="I51" s="31">
        <f t="shared" si="96"/>
        <v>520</v>
      </c>
      <c r="J51" s="31">
        <f t="shared" si="96"/>
        <v>496.80000000000013</v>
      </c>
      <c r="K51" s="31">
        <f t="shared" si="96"/>
        <v>585.29411764705878</v>
      </c>
      <c r="L51" s="31">
        <f t="shared" si="96"/>
        <v>607.05882352941171</v>
      </c>
      <c r="M51" s="31">
        <f t="shared" si="96"/>
        <v>389.64705882352945</v>
      </c>
      <c r="N51" s="31">
        <f t="shared" si="97"/>
        <v>156</v>
      </c>
      <c r="O51" s="31">
        <f t="shared" si="97"/>
        <v>76.235294117647058</v>
      </c>
      <c r="P51" s="31">
        <f t="shared" si="97"/>
        <v>255.68003551084905</v>
      </c>
      <c r="Q51" s="31">
        <f t="shared" si="97"/>
        <v>380.29652332929447</v>
      </c>
      <c r="R51" s="31">
        <f t="shared" si="97"/>
        <v>557.92544534320564</v>
      </c>
      <c r="S51" s="31">
        <f t="shared" si="97"/>
        <v>598.38485178931182</v>
      </c>
      <c r="T51" s="31">
        <f t="shared" si="97"/>
        <v>601.83529411764709</v>
      </c>
      <c r="U51" s="31">
        <f t="shared" si="97"/>
        <v>574.82352941176475</v>
      </c>
      <c r="V51" s="31">
        <f t="shared" si="97"/>
        <v>0</v>
      </c>
      <c r="W51" s="31">
        <f t="shared" si="97"/>
        <v>0</v>
      </c>
      <c r="X51" s="31">
        <f t="shared" si="97"/>
        <v>0</v>
      </c>
      <c r="Y51" s="31">
        <f t="shared" si="97"/>
        <v>0</v>
      </c>
      <c r="Z51" s="31">
        <f t="shared" si="97"/>
        <v>0</v>
      </c>
      <c r="AA51" s="31">
        <f t="shared" si="97"/>
        <v>0</v>
      </c>
    </row>
    <row r="52" spans="1:27" x14ac:dyDescent="0.25">
      <c r="A52" s="29">
        <f t="shared" si="95"/>
        <v>18</v>
      </c>
      <c r="B52" s="6">
        <f t="shared" ca="1" si="92"/>
        <v>495.77777777777783</v>
      </c>
      <c r="D52" s="31">
        <f t="shared" si="96"/>
        <v>225.72222222222223</v>
      </c>
      <c r="E52" s="31">
        <f t="shared" si="96"/>
        <v>273</v>
      </c>
      <c r="F52" s="31">
        <f t="shared" si="96"/>
        <v>337</v>
      </c>
      <c r="G52" s="31">
        <f t="shared" si="96"/>
        <v>336.99999999999994</v>
      </c>
      <c r="H52" s="31">
        <f t="shared" si="96"/>
        <v>367.4</v>
      </c>
      <c r="I52" s="31">
        <f t="shared" si="96"/>
        <v>495.77777777777783</v>
      </c>
      <c r="J52" s="31">
        <f t="shared" si="96"/>
        <v>469.20000000000005</v>
      </c>
      <c r="K52" s="31">
        <f t="shared" si="96"/>
        <v>552.77777777777771</v>
      </c>
      <c r="L52" s="31">
        <f t="shared" si="96"/>
        <v>573.33333333333326</v>
      </c>
      <c r="M52" s="31">
        <f t="shared" si="96"/>
        <v>368.00000000000006</v>
      </c>
      <c r="N52" s="31">
        <f t="shared" si="97"/>
        <v>150.88888888888891</v>
      </c>
      <c r="O52" s="31">
        <f t="shared" si="97"/>
        <v>72</v>
      </c>
      <c r="P52" s="31">
        <f t="shared" si="97"/>
        <v>241.47558909357969</v>
      </c>
      <c r="Q52" s="31">
        <f t="shared" si="97"/>
        <v>359.16893869988922</v>
      </c>
      <c r="R52" s="31">
        <f t="shared" si="97"/>
        <v>526.92958726858296</v>
      </c>
      <c r="S52" s="31">
        <f t="shared" si="97"/>
        <v>565.14124891212782</v>
      </c>
      <c r="T52" s="31">
        <f t="shared" si="97"/>
        <v>568.4</v>
      </c>
      <c r="U52" s="31">
        <f t="shared" si="97"/>
        <v>542.88888888888891</v>
      </c>
      <c r="V52" s="31">
        <f t="shared" si="97"/>
        <v>0</v>
      </c>
      <c r="W52" s="31">
        <f t="shared" si="97"/>
        <v>0</v>
      </c>
      <c r="X52" s="31">
        <f t="shared" si="97"/>
        <v>0</v>
      </c>
      <c r="Y52" s="31">
        <f t="shared" si="97"/>
        <v>0</v>
      </c>
      <c r="Z52" s="31">
        <f t="shared" si="97"/>
        <v>0</v>
      </c>
      <c r="AA52" s="31">
        <f t="shared" si="97"/>
        <v>0</v>
      </c>
    </row>
    <row r="53" spans="1:27" x14ac:dyDescent="0.25">
      <c r="A53" s="29">
        <f t="shared" si="95"/>
        <v>19</v>
      </c>
      <c r="B53" s="6">
        <f t="shared" ca="1" si="92"/>
        <v>469.68421052631584</v>
      </c>
      <c r="D53" s="31">
        <f t="shared" si="96"/>
        <v>213.84210526315789</v>
      </c>
      <c r="E53" s="31">
        <f t="shared" si="96"/>
        <v>258.63157894736844</v>
      </c>
      <c r="F53" s="31">
        <f t="shared" si="96"/>
        <v>319.26315789473688</v>
      </c>
      <c r="G53" s="31">
        <f t="shared" si="96"/>
        <v>319.26315789473682</v>
      </c>
      <c r="H53" s="31">
        <f t="shared" si="96"/>
        <v>348.06315789473683</v>
      </c>
      <c r="I53" s="31">
        <f t="shared" si="96"/>
        <v>469.68421052631584</v>
      </c>
      <c r="J53" s="31">
        <f t="shared" si="96"/>
        <v>444.50526315789483</v>
      </c>
      <c r="K53" s="31">
        <f t="shared" si="96"/>
        <v>523.68421052631572</v>
      </c>
      <c r="L53" s="31">
        <f t="shared" si="96"/>
        <v>543.15789473684197</v>
      </c>
      <c r="M53" s="31">
        <f t="shared" si="96"/>
        <v>348.63157894736844</v>
      </c>
      <c r="N53" s="31">
        <f t="shared" si="97"/>
        <v>142.94736842105263</v>
      </c>
      <c r="O53" s="31">
        <f t="shared" si="97"/>
        <v>68.210526315789465</v>
      </c>
      <c r="P53" s="31">
        <f t="shared" si="97"/>
        <v>228.76634756233864</v>
      </c>
      <c r="Q53" s="31">
        <f t="shared" si="97"/>
        <v>340.26531034726349</v>
      </c>
      <c r="R53" s="31">
        <f t="shared" si="97"/>
        <v>499.19645109655238</v>
      </c>
      <c r="S53" s="31">
        <f t="shared" si="97"/>
        <v>535.39697265359484</v>
      </c>
      <c r="T53" s="31">
        <f t="shared" si="97"/>
        <v>538.48421052631568</v>
      </c>
      <c r="U53" s="31">
        <f t="shared" si="97"/>
        <v>514.31578947368416</v>
      </c>
      <c r="V53" s="31">
        <f t="shared" si="97"/>
        <v>0</v>
      </c>
      <c r="W53" s="31">
        <f t="shared" si="97"/>
        <v>0</v>
      </c>
      <c r="X53" s="31">
        <f t="shared" si="97"/>
        <v>0</v>
      </c>
      <c r="Y53" s="31">
        <f t="shared" si="97"/>
        <v>0</v>
      </c>
      <c r="Z53" s="31">
        <f t="shared" si="97"/>
        <v>0</v>
      </c>
      <c r="AA53" s="31">
        <f t="shared" si="97"/>
        <v>0</v>
      </c>
    </row>
    <row r="54" spans="1:27" x14ac:dyDescent="0.25">
      <c r="A54" s="29">
        <f t="shared" si="95"/>
        <v>20</v>
      </c>
      <c r="B54" s="6">
        <f t="shared" ca="1" si="92"/>
        <v>446.2</v>
      </c>
      <c r="D54" s="31">
        <f t="shared" ref="D54:M63" si="98">IF($A54&gt;D$19,0,IFERROR(MIN(D$15*D$28/($A54/3600)/1000,D$31),D$31))</f>
        <v>203.15</v>
      </c>
      <c r="E54" s="31">
        <f t="shared" si="98"/>
        <v>245.7</v>
      </c>
      <c r="F54" s="31">
        <f t="shared" si="98"/>
        <v>303.3</v>
      </c>
      <c r="G54" s="31">
        <f t="shared" si="98"/>
        <v>303.29999999999995</v>
      </c>
      <c r="H54" s="31">
        <f t="shared" si="98"/>
        <v>330.66</v>
      </c>
      <c r="I54" s="31">
        <f t="shared" si="98"/>
        <v>446.2</v>
      </c>
      <c r="J54" s="31">
        <f t="shared" si="98"/>
        <v>422.28000000000009</v>
      </c>
      <c r="K54" s="31">
        <f t="shared" si="98"/>
        <v>497.49999999999994</v>
      </c>
      <c r="L54" s="31">
        <f t="shared" si="98"/>
        <v>515.99999999999989</v>
      </c>
      <c r="M54" s="31">
        <f t="shared" si="98"/>
        <v>331.2</v>
      </c>
      <c r="N54" s="31">
        <f t="shared" ref="N54:AA63" si="99">IF($A54&gt;N$19,0,IFERROR(MIN(N$15*N$28/($A54/3600)/1000,N$31),N$31))</f>
        <v>135.80000000000004</v>
      </c>
      <c r="O54" s="31">
        <f t="shared" si="99"/>
        <v>64.8</v>
      </c>
      <c r="P54" s="31">
        <f t="shared" si="99"/>
        <v>217.32803018422169</v>
      </c>
      <c r="Q54" s="31">
        <f t="shared" si="99"/>
        <v>323.25204482990029</v>
      </c>
      <c r="R54" s="31">
        <f t="shared" si="99"/>
        <v>474.23662854172477</v>
      </c>
      <c r="S54" s="31">
        <f t="shared" si="99"/>
        <v>508.62712402091506</v>
      </c>
      <c r="T54" s="31">
        <f t="shared" si="99"/>
        <v>511.56</v>
      </c>
      <c r="U54" s="31">
        <f t="shared" si="99"/>
        <v>488.59999999999997</v>
      </c>
      <c r="V54" s="31">
        <f t="shared" si="99"/>
        <v>0</v>
      </c>
      <c r="W54" s="31">
        <f t="shared" si="99"/>
        <v>0</v>
      </c>
      <c r="X54" s="31">
        <f t="shared" si="99"/>
        <v>0</v>
      </c>
      <c r="Y54" s="31">
        <f t="shared" si="99"/>
        <v>0</v>
      </c>
      <c r="Z54" s="31">
        <f t="shared" si="99"/>
        <v>0</v>
      </c>
      <c r="AA54" s="31">
        <f t="shared" si="99"/>
        <v>0</v>
      </c>
    </row>
    <row r="55" spans="1:27" x14ac:dyDescent="0.25">
      <c r="A55" s="29">
        <f t="shared" si="95"/>
        <v>21</v>
      </c>
      <c r="B55" s="6">
        <f t="shared" ca="1" si="92"/>
        <v>424.95238095238102</v>
      </c>
      <c r="D55" s="31">
        <f t="shared" si="98"/>
        <v>193.47619047619048</v>
      </c>
      <c r="E55" s="31">
        <f t="shared" si="98"/>
        <v>234</v>
      </c>
      <c r="F55" s="31">
        <f t="shared" si="98"/>
        <v>288.85714285714283</v>
      </c>
      <c r="G55" s="31">
        <f t="shared" si="98"/>
        <v>288.85714285714278</v>
      </c>
      <c r="H55" s="31">
        <f t="shared" si="98"/>
        <v>314.91428571428565</v>
      </c>
      <c r="I55" s="31">
        <f t="shared" si="98"/>
        <v>424.95238095238102</v>
      </c>
      <c r="J55" s="31">
        <f t="shared" si="98"/>
        <v>402.17142857142863</v>
      </c>
      <c r="K55" s="31">
        <f t="shared" si="98"/>
        <v>473.80952380952374</v>
      </c>
      <c r="L55" s="31">
        <f t="shared" si="98"/>
        <v>491.42857142857139</v>
      </c>
      <c r="M55" s="31">
        <f t="shared" si="98"/>
        <v>315.4285714285715</v>
      </c>
      <c r="N55" s="31">
        <f t="shared" si="99"/>
        <v>129.33333333333334</v>
      </c>
      <c r="O55" s="31">
        <f t="shared" si="99"/>
        <v>61.714285714285708</v>
      </c>
      <c r="P55" s="31">
        <f t="shared" si="99"/>
        <v>206.97907636592544</v>
      </c>
      <c r="Q55" s="31">
        <f t="shared" si="99"/>
        <v>307.85909031419072</v>
      </c>
      <c r="R55" s="31">
        <f t="shared" si="99"/>
        <v>451.65393194449973</v>
      </c>
      <c r="S55" s="31">
        <f t="shared" si="99"/>
        <v>484.40678478182389</v>
      </c>
      <c r="T55" s="31">
        <f t="shared" si="99"/>
        <v>487.2</v>
      </c>
      <c r="U55" s="31">
        <f t="shared" si="99"/>
        <v>465.33333333333331</v>
      </c>
      <c r="V55" s="31">
        <f t="shared" si="99"/>
        <v>0</v>
      </c>
      <c r="W55" s="31">
        <f t="shared" si="99"/>
        <v>0</v>
      </c>
      <c r="X55" s="31">
        <f t="shared" si="99"/>
        <v>0</v>
      </c>
      <c r="Y55" s="31">
        <f t="shared" si="99"/>
        <v>0</v>
      </c>
      <c r="Z55" s="31">
        <f t="shared" si="99"/>
        <v>0</v>
      </c>
      <c r="AA55" s="31">
        <f t="shared" si="99"/>
        <v>0</v>
      </c>
    </row>
    <row r="56" spans="1:27" x14ac:dyDescent="0.25">
      <c r="A56" s="29">
        <f t="shared" si="95"/>
        <v>22</v>
      </c>
      <c r="B56" s="6">
        <f t="shared" ca="1" si="92"/>
        <v>405.63636363636363</v>
      </c>
      <c r="D56" s="31">
        <f t="shared" si="98"/>
        <v>184.68181818181819</v>
      </c>
      <c r="E56" s="31">
        <f t="shared" si="98"/>
        <v>223.36363636363635</v>
      </c>
      <c r="F56" s="31">
        <f t="shared" si="98"/>
        <v>275.72727272727269</v>
      </c>
      <c r="G56" s="31">
        <f t="shared" si="98"/>
        <v>275.72727272727263</v>
      </c>
      <c r="H56" s="31">
        <f t="shared" si="98"/>
        <v>300.60000000000002</v>
      </c>
      <c r="I56" s="31">
        <f t="shared" si="98"/>
        <v>405.63636363636363</v>
      </c>
      <c r="J56" s="31">
        <f t="shared" si="98"/>
        <v>383.89090909090913</v>
      </c>
      <c r="K56" s="31">
        <f t="shared" si="98"/>
        <v>452.27272727272725</v>
      </c>
      <c r="L56" s="31">
        <f t="shared" si="98"/>
        <v>469.09090909090907</v>
      </c>
      <c r="M56" s="31">
        <f t="shared" si="98"/>
        <v>301.09090909090912</v>
      </c>
      <c r="N56" s="31">
        <f t="shared" si="99"/>
        <v>123.45454545454547</v>
      </c>
      <c r="O56" s="31">
        <f t="shared" si="99"/>
        <v>58.909090909090907</v>
      </c>
      <c r="P56" s="31">
        <f t="shared" si="99"/>
        <v>197.57093653111065</v>
      </c>
      <c r="Q56" s="31">
        <f t="shared" si="99"/>
        <v>293.8654952999093</v>
      </c>
      <c r="R56" s="31">
        <f t="shared" si="99"/>
        <v>431.12420776520429</v>
      </c>
      <c r="S56" s="31">
        <f t="shared" si="99"/>
        <v>462.3882945644682</v>
      </c>
      <c r="T56" s="31">
        <f t="shared" si="99"/>
        <v>465.0545454545454</v>
      </c>
      <c r="U56" s="31">
        <f t="shared" si="99"/>
        <v>444.18181818181813</v>
      </c>
      <c r="V56" s="31">
        <f t="shared" si="99"/>
        <v>0</v>
      </c>
      <c r="W56" s="31">
        <f t="shared" si="99"/>
        <v>0</v>
      </c>
      <c r="X56" s="31">
        <f t="shared" si="99"/>
        <v>0</v>
      </c>
      <c r="Y56" s="31">
        <f t="shared" si="99"/>
        <v>0</v>
      </c>
      <c r="Z56" s="31">
        <f t="shared" si="99"/>
        <v>0</v>
      </c>
      <c r="AA56" s="31">
        <f t="shared" si="99"/>
        <v>0</v>
      </c>
    </row>
    <row r="57" spans="1:27" x14ac:dyDescent="0.25">
      <c r="A57" s="29">
        <f t="shared" si="95"/>
        <v>23</v>
      </c>
      <c r="B57" s="6">
        <f t="shared" ca="1" si="92"/>
        <v>388</v>
      </c>
      <c r="D57" s="31">
        <f t="shared" si="98"/>
        <v>176.65217391304347</v>
      </c>
      <c r="E57" s="31">
        <f t="shared" si="98"/>
        <v>213.65217391304347</v>
      </c>
      <c r="F57" s="31">
        <f t="shared" si="98"/>
        <v>263.73913043478257</v>
      </c>
      <c r="G57" s="31">
        <f t="shared" si="98"/>
        <v>263.73913043478251</v>
      </c>
      <c r="H57" s="31">
        <f t="shared" si="98"/>
        <v>287.53043478260872</v>
      </c>
      <c r="I57" s="31">
        <f t="shared" si="98"/>
        <v>388</v>
      </c>
      <c r="J57" s="31">
        <f t="shared" si="98"/>
        <v>367.20000000000005</v>
      </c>
      <c r="K57" s="31">
        <f t="shared" si="98"/>
        <v>432.60869565217382</v>
      </c>
      <c r="L57" s="31">
        <f t="shared" si="98"/>
        <v>448.69565217391295</v>
      </c>
      <c r="M57" s="31">
        <f t="shared" si="98"/>
        <v>288</v>
      </c>
      <c r="N57" s="31">
        <f t="shared" si="99"/>
        <v>118.08695652173915</v>
      </c>
      <c r="O57" s="31">
        <f t="shared" si="99"/>
        <v>56.347826086956523</v>
      </c>
      <c r="P57" s="31">
        <f t="shared" si="99"/>
        <v>188.98089581236667</v>
      </c>
      <c r="Q57" s="31">
        <f t="shared" si="99"/>
        <v>281.08873463469587</v>
      </c>
      <c r="R57" s="31">
        <f t="shared" si="99"/>
        <v>412.37967699280409</v>
      </c>
      <c r="S57" s="31">
        <f t="shared" si="99"/>
        <v>442.28445567036096</v>
      </c>
      <c r="T57" s="31">
        <f t="shared" si="99"/>
        <v>444.8347826086956</v>
      </c>
      <c r="U57" s="31">
        <f t="shared" si="99"/>
        <v>424.86956521739125</v>
      </c>
      <c r="V57" s="31">
        <f t="shared" si="99"/>
        <v>0</v>
      </c>
      <c r="W57" s="31">
        <f t="shared" si="99"/>
        <v>0</v>
      </c>
      <c r="X57" s="31">
        <f t="shared" si="99"/>
        <v>0</v>
      </c>
      <c r="Y57" s="31">
        <f t="shared" si="99"/>
        <v>0</v>
      </c>
      <c r="Z57" s="31">
        <f t="shared" si="99"/>
        <v>0</v>
      </c>
      <c r="AA57" s="31">
        <f t="shared" si="99"/>
        <v>0</v>
      </c>
    </row>
    <row r="58" spans="1:27" x14ac:dyDescent="0.25">
      <c r="A58" s="29">
        <f t="shared" si="95"/>
        <v>24</v>
      </c>
      <c r="B58" s="6">
        <f t="shared" ca="1" si="92"/>
        <v>371.83333333333337</v>
      </c>
      <c r="D58" s="31">
        <f t="shared" si="98"/>
        <v>169.29166666666666</v>
      </c>
      <c r="E58" s="31">
        <f t="shared" si="98"/>
        <v>204.75</v>
      </c>
      <c r="F58" s="31">
        <f t="shared" si="98"/>
        <v>252.74999999999997</v>
      </c>
      <c r="G58" s="31">
        <f t="shared" si="98"/>
        <v>252.74999999999994</v>
      </c>
      <c r="H58" s="31">
        <f t="shared" si="98"/>
        <v>275.55</v>
      </c>
      <c r="I58" s="31">
        <f t="shared" si="98"/>
        <v>371.83333333333337</v>
      </c>
      <c r="J58" s="31">
        <f t="shared" si="98"/>
        <v>351.90000000000003</v>
      </c>
      <c r="K58" s="31">
        <f t="shared" si="98"/>
        <v>414.58333333333326</v>
      </c>
      <c r="L58" s="31">
        <f t="shared" si="98"/>
        <v>429.99999999999994</v>
      </c>
      <c r="M58" s="31">
        <f t="shared" si="98"/>
        <v>276</v>
      </c>
      <c r="N58" s="31">
        <f t="shared" si="99"/>
        <v>113.16666666666667</v>
      </c>
      <c r="O58" s="31">
        <f t="shared" si="99"/>
        <v>54</v>
      </c>
      <c r="P58" s="31">
        <f t="shared" si="99"/>
        <v>181.10669182018475</v>
      </c>
      <c r="Q58" s="31">
        <f t="shared" si="99"/>
        <v>269.37670402491688</v>
      </c>
      <c r="R58" s="31">
        <f t="shared" si="99"/>
        <v>395.19719045143728</v>
      </c>
      <c r="S58" s="31">
        <f t="shared" si="99"/>
        <v>423.85593668409587</v>
      </c>
      <c r="T58" s="31">
        <f t="shared" si="99"/>
        <v>426.3</v>
      </c>
      <c r="U58" s="31">
        <f t="shared" si="99"/>
        <v>407.16666666666663</v>
      </c>
      <c r="V58" s="31">
        <f t="shared" si="99"/>
        <v>0</v>
      </c>
      <c r="W58" s="31">
        <f t="shared" si="99"/>
        <v>0</v>
      </c>
      <c r="X58" s="31">
        <f t="shared" si="99"/>
        <v>0</v>
      </c>
      <c r="Y58" s="31">
        <f t="shared" si="99"/>
        <v>0</v>
      </c>
      <c r="Z58" s="31">
        <f t="shared" si="99"/>
        <v>0</v>
      </c>
      <c r="AA58" s="31">
        <f t="shared" si="99"/>
        <v>0</v>
      </c>
    </row>
    <row r="59" spans="1:27" x14ac:dyDescent="0.25">
      <c r="A59" s="29">
        <f t="shared" si="95"/>
        <v>25</v>
      </c>
      <c r="B59" s="6">
        <f t="shared" ca="1" si="92"/>
        <v>356.96000000000004</v>
      </c>
      <c r="D59" s="31">
        <f t="shared" si="98"/>
        <v>162.52000000000001</v>
      </c>
      <c r="E59" s="31">
        <f t="shared" si="98"/>
        <v>196.56</v>
      </c>
      <c r="F59" s="31">
        <f t="shared" si="98"/>
        <v>242.64</v>
      </c>
      <c r="G59" s="31">
        <f t="shared" si="98"/>
        <v>242.63999999999996</v>
      </c>
      <c r="H59" s="31">
        <f t="shared" si="98"/>
        <v>264.52800000000002</v>
      </c>
      <c r="I59" s="31">
        <f t="shared" si="98"/>
        <v>356.96000000000004</v>
      </c>
      <c r="J59" s="31">
        <f t="shared" si="98"/>
        <v>337.82400000000007</v>
      </c>
      <c r="K59" s="31">
        <f t="shared" si="98"/>
        <v>398</v>
      </c>
      <c r="L59" s="31">
        <f t="shared" si="98"/>
        <v>412.8</v>
      </c>
      <c r="M59" s="31">
        <f t="shared" si="98"/>
        <v>264.96000000000004</v>
      </c>
      <c r="N59" s="31">
        <f t="shared" si="99"/>
        <v>108.64000000000003</v>
      </c>
      <c r="O59" s="31">
        <f t="shared" si="99"/>
        <v>51.84</v>
      </c>
      <c r="P59" s="31">
        <f t="shared" si="99"/>
        <v>173.86242414737737</v>
      </c>
      <c r="Q59" s="31">
        <f t="shared" si="99"/>
        <v>258.60163586392025</v>
      </c>
      <c r="R59" s="31">
        <f t="shared" si="99"/>
        <v>379.38930283337982</v>
      </c>
      <c r="S59" s="31">
        <f t="shared" si="99"/>
        <v>406.90169921673214</v>
      </c>
      <c r="T59" s="31">
        <f t="shared" si="99"/>
        <v>409.24799999999999</v>
      </c>
      <c r="U59" s="31">
        <f t="shared" si="99"/>
        <v>390.88</v>
      </c>
      <c r="V59" s="31">
        <f t="shared" si="99"/>
        <v>0</v>
      </c>
      <c r="W59" s="31">
        <f t="shared" si="99"/>
        <v>0</v>
      </c>
      <c r="X59" s="31">
        <f t="shared" si="99"/>
        <v>0</v>
      </c>
      <c r="Y59" s="31">
        <f t="shared" si="99"/>
        <v>0</v>
      </c>
      <c r="Z59" s="31">
        <f t="shared" si="99"/>
        <v>0</v>
      </c>
      <c r="AA59" s="31">
        <f t="shared" si="99"/>
        <v>0</v>
      </c>
    </row>
    <row r="60" spans="1:27" x14ac:dyDescent="0.25">
      <c r="A60" s="29">
        <f t="shared" si="95"/>
        <v>26</v>
      </c>
      <c r="B60" s="6">
        <f t="shared" ca="1" si="92"/>
        <v>343.23076923076928</v>
      </c>
      <c r="D60" s="31">
        <f t="shared" si="98"/>
        <v>156.26923076923077</v>
      </c>
      <c r="E60" s="31">
        <f t="shared" si="98"/>
        <v>189</v>
      </c>
      <c r="F60" s="31">
        <f t="shared" si="98"/>
        <v>233.30769230769232</v>
      </c>
      <c r="G60" s="31">
        <f t="shared" si="98"/>
        <v>233.30769230769229</v>
      </c>
      <c r="H60" s="31">
        <f t="shared" si="98"/>
        <v>254.35384615384615</v>
      </c>
      <c r="I60" s="31">
        <f t="shared" si="98"/>
        <v>343.23076923076928</v>
      </c>
      <c r="J60" s="31">
        <f t="shared" si="98"/>
        <v>324.83076923076931</v>
      </c>
      <c r="K60" s="31">
        <f t="shared" si="98"/>
        <v>382.69230769230768</v>
      </c>
      <c r="L60" s="31">
        <f t="shared" si="98"/>
        <v>396.92307692307696</v>
      </c>
      <c r="M60" s="31">
        <f t="shared" si="98"/>
        <v>254.7692307692308</v>
      </c>
      <c r="N60" s="31">
        <f t="shared" si="99"/>
        <v>104.46153846153848</v>
      </c>
      <c r="O60" s="31">
        <f t="shared" si="99"/>
        <v>49.846153846153854</v>
      </c>
      <c r="P60" s="31">
        <f t="shared" si="99"/>
        <v>167.17540783401671</v>
      </c>
      <c r="Q60" s="31">
        <f t="shared" si="99"/>
        <v>248.65541909992331</v>
      </c>
      <c r="R60" s="31">
        <f t="shared" si="99"/>
        <v>364.79740657055748</v>
      </c>
      <c r="S60" s="31">
        <f t="shared" si="99"/>
        <v>391.25163386224239</v>
      </c>
      <c r="T60" s="31">
        <f t="shared" si="99"/>
        <v>393.50769230769231</v>
      </c>
      <c r="U60" s="31">
        <f t="shared" si="99"/>
        <v>375.84615384615387</v>
      </c>
      <c r="V60" s="31">
        <f t="shared" si="99"/>
        <v>0</v>
      </c>
      <c r="W60" s="31">
        <f t="shared" si="99"/>
        <v>0</v>
      </c>
      <c r="X60" s="31">
        <f t="shared" si="99"/>
        <v>0</v>
      </c>
      <c r="Y60" s="31">
        <f t="shared" si="99"/>
        <v>0</v>
      </c>
      <c r="Z60" s="31">
        <f t="shared" si="99"/>
        <v>0</v>
      </c>
      <c r="AA60" s="31">
        <f t="shared" si="99"/>
        <v>0</v>
      </c>
    </row>
    <row r="61" spans="1:27" x14ac:dyDescent="0.25">
      <c r="A61" s="29">
        <f t="shared" si="95"/>
        <v>27</v>
      </c>
      <c r="B61" s="6">
        <f t="shared" ca="1" si="92"/>
        <v>330.51851851851853</v>
      </c>
      <c r="D61" s="31">
        <f t="shared" si="98"/>
        <v>150.4814814814815</v>
      </c>
      <c r="E61" s="31">
        <f t="shared" si="98"/>
        <v>182</v>
      </c>
      <c r="F61" s="31">
        <f t="shared" si="98"/>
        <v>224.66666666666669</v>
      </c>
      <c r="G61" s="31">
        <f t="shared" si="98"/>
        <v>224.66666666666666</v>
      </c>
      <c r="H61" s="31">
        <f t="shared" si="98"/>
        <v>244.93333333333334</v>
      </c>
      <c r="I61" s="31">
        <f t="shared" si="98"/>
        <v>330.51851851851853</v>
      </c>
      <c r="J61" s="31">
        <f t="shared" si="98"/>
        <v>312.80000000000007</v>
      </c>
      <c r="K61" s="31">
        <f t="shared" si="98"/>
        <v>368.51851851851848</v>
      </c>
      <c r="L61" s="31">
        <f t="shared" si="98"/>
        <v>382.22222222222217</v>
      </c>
      <c r="M61" s="31">
        <f t="shared" si="98"/>
        <v>245.33333333333337</v>
      </c>
      <c r="N61" s="31">
        <f t="shared" si="99"/>
        <v>100.59259259259261</v>
      </c>
      <c r="O61" s="31">
        <f t="shared" si="99"/>
        <v>48</v>
      </c>
      <c r="P61" s="31">
        <f t="shared" si="99"/>
        <v>160.98372606238644</v>
      </c>
      <c r="Q61" s="31">
        <f t="shared" si="99"/>
        <v>239.44595913325949</v>
      </c>
      <c r="R61" s="31">
        <f t="shared" si="99"/>
        <v>351.28639151238872</v>
      </c>
      <c r="S61" s="31">
        <f t="shared" si="99"/>
        <v>376.76083260808525</v>
      </c>
      <c r="T61" s="31">
        <f t="shared" si="99"/>
        <v>378.93333333333339</v>
      </c>
      <c r="U61" s="31">
        <f t="shared" si="99"/>
        <v>361.92592592592592</v>
      </c>
      <c r="V61" s="31">
        <f t="shared" si="99"/>
        <v>0</v>
      </c>
      <c r="W61" s="31">
        <f t="shared" si="99"/>
        <v>0</v>
      </c>
      <c r="X61" s="31">
        <f t="shared" si="99"/>
        <v>0</v>
      </c>
      <c r="Y61" s="31">
        <f t="shared" si="99"/>
        <v>0</v>
      </c>
      <c r="Z61" s="31">
        <f t="shared" si="99"/>
        <v>0</v>
      </c>
      <c r="AA61" s="31">
        <f t="shared" si="99"/>
        <v>0</v>
      </c>
    </row>
    <row r="62" spans="1:27" x14ac:dyDescent="0.25">
      <c r="A62" s="29">
        <f t="shared" si="95"/>
        <v>28</v>
      </c>
      <c r="B62" s="6">
        <f t="shared" ca="1" si="92"/>
        <v>318.71428571428572</v>
      </c>
      <c r="D62" s="31">
        <f t="shared" si="98"/>
        <v>145.10714285714286</v>
      </c>
      <c r="E62" s="31">
        <f t="shared" si="98"/>
        <v>175.5</v>
      </c>
      <c r="F62" s="31">
        <f t="shared" si="98"/>
        <v>216.64285714285717</v>
      </c>
      <c r="G62" s="31">
        <f t="shared" si="98"/>
        <v>216.64285714285714</v>
      </c>
      <c r="H62" s="31">
        <f t="shared" si="98"/>
        <v>236.18571428571428</v>
      </c>
      <c r="I62" s="31">
        <f t="shared" si="98"/>
        <v>318.71428571428572</v>
      </c>
      <c r="J62" s="31">
        <f t="shared" si="98"/>
        <v>301.62857142857149</v>
      </c>
      <c r="K62" s="31">
        <f t="shared" si="98"/>
        <v>355.35714285714283</v>
      </c>
      <c r="L62" s="31">
        <f t="shared" si="98"/>
        <v>368.57142857142856</v>
      </c>
      <c r="M62" s="31">
        <f t="shared" si="98"/>
        <v>236.57142857142861</v>
      </c>
      <c r="N62" s="31">
        <f t="shared" si="99"/>
        <v>97.000000000000014</v>
      </c>
      <c r="O62" s="31">
        <f t="shared" si="99"/>
        <v>46.285714285714292</v>
      </c>
      <c r="P62" s="31">
        <f t="shared" si="99"/>
        <v>155.23430727444409</v>
      </c>
      <c r="Q62" s="31">
        <f t="shared" si="99"/>
        <v>230.89431773564306</v>
      </c>
      <c r="R62" s="31">
        <f t="shared" si="99"/>
        <v>338.74044895837483</v>
      </c>
      <c r="S62" s="31">
        <f t="shared" si="99"/>
        <v>363.3050885863679</v>
      </c>
      <c r="T62" s="31">
        <f t="shared" si="99"/>
        <v>365.4</v>
      </c>
      <c r="U62" s="31">
        <f t="shared" si="99"/>
        <v>349</v>
      </c>
      <c r="V62" s="31">
        <f t="shared" si="99"/>
        <v>0</v>
      </c>
      <c r="W62" s="31">
        <f t="shared" si="99"/>
        <v>0</v>
      </c>
      <c r="X62" s="31">
        <f t="shared" si="99"/>
        <v>0</v>
      </c>
      <c r="Y62" s="31">
        <f t="shared" si="99"/>
        <v>0</v>
      </c>
      <c r="Z62" s="31">
        <f t="shared" si="99"/>
        <v>0</v>
      </c>
      <c r="AA62" s="31">
        <f t="shared" si="99"/>
        <v>0</v>
      </c>
    </row>
    <row r="63" spans="1:27" x14ac:dyDescent="0.25">
      <c r="A63" s="29">
        <f t="shared" si="95"/>
        <v>29</v>
      </c>
      <c r="B63" s="6">
        <f t="shared" ca="1" si="92"/>
        <v>307.72413793103448</v>
      </c>
      <c r="D63" s="31">
        <f t="shared" si="98"/>
        <v>140.10344827586206</v>
      </c>
      <c r="E63" s="31">
        <f t="shared" si="98"/>
        <v>169.44827586206895</v>
      </c>
      <c r="F63" s="31">
        <f t="shared" si="98"/>
        <v>209.17241379310346</v>
      </c>
      <c r="G63" s="31">
        <f t="shared" si="98"/>
        <v>209.17241379310343</v>
      </c>
      <c r="H63" s="31">
        <f t="shared" si="98"/>
        <v>228.04137931034484</v>
      </c>
      <c r="I63" s="31">
        <f t="shared" si="98"/>
        <v>307.72413793103448</v>
      </c>
      <c r="J63" s="31">
        <f t="shared" si="98"/>
        <v>291.22758620689666</v>
      </c>
      <c r="K63" s="31">
        <f t="shared" si="98"/>
        <v>343.10344827586204</v>
      </c>
      <c r="L63" s="31">
        <f t="shared" si="98"/>
        <v>355.86206896551721</v>
      </c>
      <c r="M63" s="31">
        <f t="shared" si="98"/>
        <v>228.41379310344831</v>
      </c>
      <c r="N63" s="31">
        <f t="shared" si="99"/>
        <v>93.65517241379311</v>
      </c>
      <c r="O63" s="31">
        <f t="shared" si="99"/>
        <v>44.689655172413794</v>
      </c>
      <c r="P63" s="31">
        <f t="shared" si="99"/>
        <v>149.88140012704946</v>
      </c>
      <c r="Q63" s="31">
        <f t="shared" si="99"/>
        <v>222.93244471027606</v>
      </c>
      <c r="R63" s="31">
        <f t="shared" si="99"/>
        <v>327.05974382187912</v>
      </c>
      <c r="S63" s="31">
        <f t="shared" si="99"/>
        <v>350.77732691097589</v>
      </c>
      <c r="T63" s="31">
        <f t="shared" si="99"/>
        <v>352.8</v>
      </c>
      <c r="U63" s="31">
        <f t="shared" si="99"/>
        <v>336.9655172413793</v>
      </c>
      <c r="V63" s="31">
        <f t="shared" si="99"/>
        <v>0</v>
      </c>
      <c r="W63" s="31">
        <f t="shared" si="99"/>
        <v>0</v>
      </c>
      <c r="X63" s="31">
        <f t="shared" si="99"/>
        <v>0</v>
      </c>
      <c r="Y63" s="31">
        <f t="shared" si="99"/>
        <v>0</v>
      </c>
      <c r="Z63" s="31">
        <f t="shared" si="99"/>
        <v>0</v>
      </c>
      <c r="AA63" s="31">
        <f t="shared" si="99"/>
        <v>0</v>
      </c>
    </row>
    <row r="64" spans="1:27" x14ac:dyDescent="0.25">
      <c r="A64" s="29">
        <f t="shared" si="95"/>
        <v>30</v>
      </c>
      <c r="B64" s="6">
        <f t="shared" ca="1" si="92"/>
        <v>297.4666666666667</v>
      </c>
      <c r="D64" s="31">
        <f t="shared" ref="D64:M73" si="100">IF($A64&gt;D$19,0,IFERROR(MIN(D$15*D$28/($A64/3600)/1000,D$31),D$31))</f>
        <v>135.43333333333334</v>
      </c>
      <c r="E64" s="31">
        <f t="shared" si="100"/>
        <v>163.80000000000001</v>
      </c>
      <c r="F64" s="31">
        <f t="shared" si="100"/>
        <v>202.2</v>
      </c>
      <c r="G64" s="31">
        <f t="shared" si="100"/>
        <v>202.19999999999996</v>
      </c>
      <c r="H64" s="31">
        <f t="shared" si="100"/>
        <v>220.44</v>
      </c>
      <c r="I64" s="31">
        <f t="shared" si="100"/>
        <v>297.4666666666667</v>
      </c>
      <c r="J64" s="31">
        <f t="shared" si="100"/>
        <v>281.52000000000004</v>
      </c>
      <c r="K64" s="31">
        <f t="shared" si="100"/>
        <v>331.66666666666663</v>
      </c>
      <c r="L64" s="31">
        <f t="shared" si="100"/>
        <v>344</v>
      </c>
      <c r="M64" s="31">
        <f t="shared" si="100"/>
        <v>220.80000000000004</v>
      </c>
      <c r="N64" s="31">
        <f t="shared" ref="N64:AA73" si="101">IF($A64&gt;N$19,0,IFERROR(MIN(N$15*N$28/($A64/3600)/1000,N$31),N$31))</f>
        <v>90.533333333333346</v>
      </c>
      <c r="O64" s="31">
        <f t="shared" si="101"/>
        <v>43.2</v>
      </c>
      <c r="P64" s="31">
        <f t="shared" si="101"/>
        <v>144.88535345614781</v>
      </c>
      <c r="Q64" s="31">
        <f t="shared" si="101"/>
        <v>215.50136321993352</v>
      </c>
      <c r="R64" s="31">
        <f t="shared" si="101"/>
        <v>316.15775236114985</v>
      </c>
      <c r="S64" s="31">
        <f t="shared" si="101"/>
        <v>339.08474934727673</v>
      </c>
      <c r="T64" s="31">
        <f t="shared" si="101"/>
        <v>341.04</v>
      </c>
      <c r="U64" s="31">
        <f t="shared" si="101"/>
        <v>325.73333333333329</v>
      </c>
      <c r="V64" s="31">
        <f t="shared" si="101"/>
        <v>0</v>
      </c>
      <c r="W64" s="31">
        <f t="shared" si="101"/>
        <v>0</v>
      </c>
      <c r="X64" s="31">
        <f t="shared" si="101"/>
        <v>0</v>
      </c>
      <c r="Y64" s="31">
        <f t="shared" si="101"/>
        <v>0</v>
      </c>
      <c r="Z64" s="31">
        <f t="shared" si="101"/>
        <v>0</v>
      </c>
      <c r="AA64" s="31">
        <f t="shared" si="101"/>
        <v>0</v>
      </c>
    </row>
    <row r="65" spans="1:27" x14ac:dyDescent="0.25">
      <c r="A65" s="29">
        <f t="shared" si="95"/>
        <v>31</v>
      </c>
      <c r="B65" s="6">
        <f t="shared" ca="1" si="92"/>
        <v>287.87096774193549</v>
      </c>
      <c r="D65" s="31">
        <f t="shared" si="100"/>
        <v>131.06451612903226</v>
      </c>
      <c r="E65" s="31">
        <f t="shared" si="100"/>
        <v>158.51612903225805</v>
      </c>
      <c r="F65" s="31">
        <f t="shared" si="100"/>
        <v>195.67741935483869</v>
      </c>
      <c r="G65" s="31">
        <f t="shared" si="100"/>
        <v>195.67741935483869</v>
      </c>
      <c r="H65" s="31">
        <f t="shared" si="100"/>
        <v>213.3290322580645</v>
      </c>
      <c r="I65" s="31">
        <f t="shared" si="100"/>
        <v>287.87096774193549</v>
      </c>
      <c r="J65" s="31">
        <f t="shared" si="100"/>
        <v>272.43870967741941</v>
      </c>
      <c r="K65" s="31">
        <f t="shared" si="100"/>
        <v>320.9677419354839</v>
      </c>
      <c r="L65" s="31">
        <f t="shared" si="100"/>
        <v>332.90322580645159</v>
      </c>
      <c r="M65" s="31">
        <f t="shared" si="100"/>
        <v>213.67741935483872</v>
      </c>
      <c r="N65" s="31">
        <f t="shared" si="101"/>
        <v>87.612903225806463</v>
      </c>
      <c r="O65" s="31">
        <f t="shared" si="101"/>
        <v>41.806451612903224</v>
      </c>
      <c r="P65" s="31">
        <f t="shared" si="101"/>
        <v>140.21163237691724</v>
      </c>
      <c r="Q65" s="31">
        <f t="shared" si="101"/>
        <v>208.54970634187114</v>
      </c>
      <c r="R65" s="31">
        <f t="shared" si="101"/>
        <v>305.95911518820952</v>
      </c>
      <c r="S65" s="31">
        <f t="shared" si="101"/>
        <v>328.14653162639684</v>
      </c>
      <c r="T65" s="31">
        <f t="shared" si="101"/>
        <v>330.03870967741932</v>
      </c>
      <c r="U65" s="31">
        <f t="shared" si="101"/>
        <v>315.22580645161293</v>
      </c>
      <c r="V65" s="31">
        <f t="shared" si="101"/>
        <v>0</v>
      </c>
      <c r="W65" s="31">
        <f t="shared" si="101"/>
        <v>0</v>
      </c>
      <c r="X65" s="31">
        <f t="shared" si="101"/>
        <v>0</v>
      </c>
      <c r="Y65" s="31">
        <f t="shared" si="101"/>
        <v>0</v>
      </c>
      <c r="Z65" s="31">
        <f t="shared" si="101"/>
        <v>0</v>
      </c>
      <c r="AA65" s="31">
        <f t="shared" si="101"/>
        <v>0</v>
      </c>
    </row>
    <row r="66" spans="1:27" x14ac:dyDescent="0.25">
      <c r="A66" s="29">
        <f t="shared" si="95"/>
        <v>32</v>
      </c>
      <c r="B66" s="6">
        <f t="shared" ca="1" si="92"/>
        <v>278.875</v>
      </c>
      <c r="D66" s="31">
        <f t="shared" si="100"/>
        <v>126.96875</v>
      </c>
      <c r="E66" s="31">
        <f t="shared" si="100"/>
        <v>153.5625</v>
      </c>
      <c r="F66" s="31">
        <f t="shared" si="100"/>
        <v>189.5625</v>
      </c>
      <c r="G66" s="31">
        <f t="shared" si="100"/>
        <v>189.56249999999997</v>
      </c>
      <c r="H66" s="31">
        <f t="shared" si="100"/>
        <v>206.66249999999999</v>
      </c>
      <c r="I66" s="31">
        <f t="shared" si="100"/>
        <v>278.875</v>
      </c>
      <c r="J66" s="31">
        <f t="shared" si="100"/>
        <v>263.92500000000007</v>
      </c>
      <c r="K66" s="31">
        <f t="shared" si="100"/>
        <v>310.9375</v>
      </c>
      <c r="L66" s="31">
        <f t="shared" si="100"/>
        <v>322.5</v>
      </c>
      <c r="M66" s="31">
        <f t="shared" si="100"/>
        <v>207.00000000000003</v>
      </c>
      <c r="N66" s="31">
        <f t="shared" si="101"/>
        <v>84.875000000000014</v>
      </c>
      <c r="O66" s="31">
        <f t="shared" si="101"/>
        <v>40.5</v>
      </c>
      <c r="P66" s="31">
        <f t="shared" si="101"/>
        <v>135.83001886513856</v>
      </c>
      <c r="Q66" s="31">
        <f t="shared" si="101"/>
        <v>202.03252801868769</v>
      </c>
      <c r="R66" s="31">
        <f t="shared" si="101"/>
        <v>296.39789283857795</v>
      </c>
      <c r="S66" s="31">
        <f t="shared" si="101"/>
        <v>317.89195251307194</v>
      </c>
      <c r="T66" s="31">
        <f t="shared" si="101"/>
        <v>319.72500000000002</v>
      </c>
      <c r="U66" s="31">
        <f t="shared" si="101"/>
        <v>305.375</v>
      </c>
      <c r="V66" s="31">
        <f t="shared" si="101"/>
        <v>0</v>
      </c>
      <c r="W66" s="31">
        <f t="shared" si="101"/>
        <v>0</v>
      </c>
      <c r="X66" s="31">
        <f t="shared" si="101"/>
        <v>0</v>
      </c>
      <c r="Y66" s="31">
        <f t="shared" si="101"/>
        <v>0</v>
      </c>
      <c r="Z66" s="31">
        <f t="shared" si="101"/>
        <v>0</v>
      </c>
      <c r="AA66" s="31">
        <f t="shared" si="101"/>
        <v>0</v>
      </c>
    </row>
    <row r="67" spans="1:27" x14ac:dyDescent="0.25">
      <c r="A67" s="29">
        <f t="shared" si="95"/>
        <v>33</v>
      </c>
      <c r="B67" s="6">
        <f t="shared" ca="1" si="92"/>
        <v>270.42424242424244</v>
      </c>
      <c r="D67" s="31">
        <f t="shared" si="100"/>
        <v>123.12121212121211</v>
      </c>
      <c r="E67" s="31">
        <f t="shared" si="100"/>
        <v>148.90909090909091</v>
      </c>
      <c r="F67" s="31">
        <f t="shared" si="100"/>
        <v>183.81818181818181</v>
      </c>
      <c r="G67" s="31">
        <f t="shared" si="100"/>
        <v>183.81818181818178</v>
      </c>
      <c r="H67" s="31">
        <f t="shared" si="100"/>
        <v>200.4</v>
      </c>
      <c r="I67" s="31">
        <f t="shared" si="100"/>
        <v>270.42424242424244</v>
      </c>
      <c r="J67" s="31">
        <f t="shared" si="100"/>
        <v>255.92727272727276</v>
      </c>
      <c r="K67" s="31">
        <f t="shared" si="100"/>
        <v>301.5151515151515</v>
      </c>
      <c r="L67" s="31">
        <f t="shared" si="100"/>
        <v>312.72727272727269</v>
      </c>
      <c r="M67" s="31">
        <f t="shared" si="100"/>
        <v>200.72727272727278</v>
      </c>
      <c r="N67" s="31">
        <f t="shared" si="101"/>
        <v>82.303030303030312</v>
      </c>
      <c r="O67" s="31">
        <f t="shared" si="101"/>
        <v>39.272727272727273</v>
      </c>
      <c r="P67" s="31">
        <f t="shared" si="101"/>
        <v>131.71395768740709</v>
      </c>
      <c r="Q67" s="31">
        <f t="shared" si="101"/>
        <v>195.91033019993958</v>
      </c>
      <c r="R67" s="31">
        <f t="shared" si="101"/>
        <v>287.41613851013625</v>
      </c>
      <c r="S67" s="31">
        <f t="shared" si="101"/>
        <v>308.25886304297887</v>
      </c>
      <c r="T67" s="31">
        <f t="shared" si="101"/>
        <v>310.03636363636366</v>
      </c>
      <c r="U67" s="31">
        <f t="shared" si="101"/>
        <v>296.12121212121212</v>
      </c>
      <c r="V67" s="31">
        <f t="shared" si="101"/>
        <v>0</v>
      </c>
      <c r="W67" s="31">
        <f t="shared" si="101"/>
        <v>0</v>
      </c>
      <c r="X67" s="31">
        <f t="shared" si="101"/>
        <v>0</v>
      </c>
      <c r="Y67" s="31">
        <f t="shared" si="101"/>
        <v>0</v>
      </c>
      <c r="Z67" s="31">
        <f t="shared" si="101"/>
        <v>0</v>
      </c>
      <c r="AA67" s="31">
        <f t="shared" si="101"/>
        <v>0</v>
      </c>
    </row>
    <row r="68" spans="1:27" x14ac:dyDescent="0.25">
      <c r="A68" s="29">
        <f t="shared" si="95"/>
        <v>34</v>
      </c>
      <c r="B68" s="6">
        <f t="shared" ca="1" si="92"/>
        <v>262.47058823529414</v>
      </c>
      <c r="D68" s="31">
        <f t="shared" si="100"/>
        <v>119.5</v>
      </c>
      <c r="E68" s="31">
        <f t="shared" si="100"/>
        <v>144.52941176470588</v>
      </c>
      <c r="F68" s="31">
        <f t="shared" si="100"/>
        <v>178.41176470588235</v>
      </c>
      <c r="G68" s="31">
        <f t="shared" si="100"/>
        <v>178.41176470588232</v>
      </c>
      <c r="H68" s="31">
        <f t="shared" si="100"/>
        <v>194.50588235294117</v>
      </c>
      <c r="I68" s="31">
        <f t="shared" si="100"/>
        <v>262.47058823529414</v>
      </c>
      <c r="J68" s="31">
        <f t="shared" si="100"/>
        <v>248.40000000000006</v>
      </c>
      <c r="K68" s="31">
        <f t="shared" si="100"/>
        <v>292.64705882352939</v>
      </c>
      <c r="L68" s="31">
        <f t="shared" si="100"/>
        <v>303.52941176470586</v>
      </c>
      <c r="M68" s="31">
        <f t="shared" si="100"/>
        <v>194.82352941176472</v>
      </c>
      <c r="N68" s="31">
        <f t="shared" si="101"/>
        <v>79.882352941176492</v>
      </c>
      <c r="O68" s="31">
        <f t="shared" si="101"/>
        <v>38.117647058823529</v>
      </c>
      <c r="P68" s="31">
        <f t="shared" si="101"/>
        <v>127.84001775542453</v>
      </c>
      <c r="Q68" s="31">
        <f t="shared" si="101"/>
        <v>190.14826166464724</v>
      </c>
      <c r="R68" s="31">
        <f t="shared" si="101"/>
        <v>278.96272267160282</v>
      </c>
      <c r="S68" s="31">
        <f t="shared" si="101"/>
        <v>299.19242589465591</v>
      </c>
      <c r="T68" s="31">
        <f t="shared" si="101"/>
        <v>300.91764705882355</v>
      </c>
      <c r="U68" s="31">
        <f t="shared" si="101"/>
        <v>287.41176470588238</v>
      </c>
      <c r="V68" s="31">
        <f t="shared" si="101"/>
        <v>0</v>
      </c>
      <c r="W68" s="31">
        <f t="shared" si="101"/>
        <v>0</v>
      </c>
      <c r="X68" s="31">
        <f t="shared" si="101"/>
        <v>0</v>
      </c>
      <c r="Y68" s="31">
        <f t="shared" si="101"/>
        <v>0</v>
      </c>
      <c r="Z68" s="31">
        <f t="shared" si="101"/>
        <v>0</v>
      </c>
      <c r="AA68" s="31">
        <f t="shared" si="101"/>
        <v>0</v>
      </c>
    </row>
    <row r="69" spans="1:27" x14ac:dyDescent="0.25">
      <c r="A69" s="29">
        <f t="shared" si="95"/>
        <v>35</v>
      </c>
      <c r="B69" s="6">
        <f t="shared" ca="1" si="92"/>
        <v>254.97142857142859</v>
      </c>
      <c r="D69" s="31">
        <f t="shared" si="100"/>
        <v>116.08571428571427</v>
      </c>
      <c r="E69" s="31">
        <f t="shared" si="100"/>
        <v>140.4</v>
      </c>
      <c r="F69" s="31">
        <f t="shared" si="100"/>
        <v>173.31428571428572</v>
      </c>
      <c r="G69" s="31">
        <f t="shared" si="100"/>
        <v>173.31428571428569</v>
      </c>
      <c r="H69" s="31">
        <f t="shared" si="100"/>
        <v>188.94857142857143</v>
      </c>
      <c r="I69" s="31">
        <f t="shared" si="100"/>
        <v>254.97142857142859</v>
      </c>
      <c r="J69" s="31">
        <f t="shared" si="100"/>
        <v>241.30285714285719</v>
      </c>
      <c r="K69" s="31">
        <f t="shared" si="100"/>
        <v>284.28571428571428</v>
      </c>
      <c r="L69" s="31">
        <f t="shared" si="100"/>
        <v>294.85714285714283</v>
      </c>
      <c r="M69" s="31">
        <f t="shared" si="100"/>
        <v>189.25714285714287</v>
      </c>
      <c r="N69" s="31">
        <f t="shared" si="101"/>
        <v>77.600000000000009</v>
      </c>
      <c r="O69" s="31">
        <f t="shared" si="101"/>
        <v>37.028571428571425</v>
      </c>
      <c r="P69" s="31">
        <f t="shared" si="101"/>
        <v>124.18744581955526</v>
      </c>
      <c r="Q69" s="31">
        <f t="shared" si="101"/>
        <v>184.71545418851446</v>
      </c>
      <c r="R69" s="31">
        <f t="shared" si="101"/>
        <v>270.99235916669988</v>
      </c>
      <c r="S69" s="31">
        <f t="shared" si="101"/>
        <v>290.64407086909432</v>
      </c>
      <c r="T69" s="31">
        <f t="shared" si="101"/>
        <v>292.32</v>
      </c>
      <c r="U69" s="31">
        <f t="shared" si="101"/>
        <v>279.2</v>
      </c>
      <c r="V69" s="31">
        <f t="shared" si="101"/>
        <v>0</v>
      </c>
      <c r="W69" s="31">
        <f t="shared" si="101"/>
        <v>0</v>
      </c>
      <c r="X69" s="31">
        <f t="shared" si="101"/>
        <v>0</v>
      </c>
      <c r="Y69" s="31">
        <f t="shared" si="101"/>
        <v>0</v>
      </c>
      <c r="Z69" s="31">
        <f t="shared" si="101"/>
        <v>0</v>
      </c>
      <c r="AA69" s="31">
        <f t="shared" si="101"/>
        <v>0</v>
      </c>
    </row>
    <row r="70" spans="1:27" x14ac:dyDescent="0.25">
      <c r="A70" s="29">
        <f t="shared" si="95"/>
        <v>36</v>
      </c>
      <c r="B70" s="6">
        <f t="shared" ca="1" si="92"/>
        <v>247.88888888888891</v>
      </c>
      <c r="D70" s="31">
        <f t="shared" si="100"/>
        <v>112.86111111111111</v>
      </c>
      <c r="E70" s="31">
        <f t="shared" si="100"/>
        <v>136.5</v>
      </c>
      <c r="F70" s="31">
        <f t="shared" si="100"/>
        <v>168.5</v>
      </c>
      <c r="G70" s="31">
        <f t="shared" si="100"/>
        <v>168.49999999999997</v>
      </c>
      <c r="H70" s="31">
        <f t="shared" si="100"/>
        <v>183.7</v>
      </c>
      <c r="I70" s="31">
        <f t="shared" si="100"/>
        <v>247.88888888888891</v>
      </c>
      <c r="J70" s="31">
        <f t="shared" si="100"/>
        <v>234.60000000000002</v>
      </c>
      <c r="K70" s="31">
        <f t="shared" si="100"/>
        <v>276.38888888888886</v>
      </c>
      <c r="L70" s="31">
        <f t="shared" si="100"/>
        <v>286.66666666666663</v>
      </c>
      <c r="M70" s="31">
        <f t="shared" si="100"/>
        <v>184.00000000000003</v>
      </c>
      <c r="N70" s="31">
        <f t="shared" si="101"/>
        <v>75.444444444444457</v>
      </c>
      <c r="O70" s="31">
        <f t="shared" si="101"/>
        <v>36</v>
      </c>
      <c r="P70" s="31">
        <f t="shared" si="101"/>
        <v>120.73779454678984</v>
      </c>
      <c r="Q70" s="31">
        <f t="shared" si="101"/>
        <v>179.58446934994461</v>
      </c>
      <c r="R70" s="31">
        <f t="shared" si="101"/>
        <v>263.46479363429148</v>
      </c>
      <c r="S70" s="31">
        <f t="shared" si="101"/>
        <v>282.57062445606391</v>
      </c>
      <c r="T70" s="31">
        <f t="shared" si="101"/>
        <v>284.2</v>
      </c>
      <c r="U70" s="31">
        <f t="shared" si="101"/>
        <v>271.44444444444446</v>
      </c>
      <c r="V70" s="31">
        <f t="shared" si="101"/>
        <v>0</v>
      </c>
      <c r="W70" s="31">
        <f t="shared" si="101"/>
        <v>0</v>
      </c>
      <c r="X70" s="31">
        <f t="shared" si="101"/>
        <v>0</v>
      </c>
      <c r="Y70" s="31">
        <f t="shared" si="101"/>
        <v>0</v>
      </c>
      <c r="Z70" s="31">
        <f t="shared" si="101"/>
        <v>0</v>
      </c>
      <c r="AA70" s="31">
        <f t="shared" si="101"/>
        <v>0</v>
      </c>
    </row>
    <row r="71" spans="1:27" x14ac:dyDescent="0.25">
      <c r="A71" s="29">
        <f t="shared" si="95"/>
        <v>37</v>
      </c>
      <c r="B71" s="6">
        <f t="shared" ca="1" si="92"/>
        <v>241.18918918918919</v>
      </c>
      <c r="D71" s="31">
        <f t="shared" si="100"/>
        <v>109.81081081081079</v>
      </c>
      <c r="E71" s="31">
        <f t="shared" si="100"/>
        <v>132.81081081081081</v>
      </c>
      <c r="F71" s="31">
        <f t="shared" si="100"/>
        <v>163.94594594594594</v>
      </c>
      <c r="G71" s="31">
        <f t="shared" si="100"/>
        <v>163.94594594594591</v>
      </c>
      <c r="H71" s="31">
        <f t="shared" si="100"/>
        <v>178.73513513513512</v>
      </c>
      <c r="I71" s="31">
        <f t="shared" si="100"/>
        <v>241.18918918918919</v>
      </c>
      <c r="J71" s="31">
        <f t="shared" si="100"/>
        <v>228.25945945945949</v>
      </c>
      <c r="K71" s="31">
        <f t="shared" si="100"/>
        <v>268.91891891891885</v>
      </c>
      <c r="L71" s="31">
        <f t="shared" si="100"/>
        <v>278.91891891891885</v>
      </c>
      <c r="M71" s="31">
        <f t="shared" si="100"/>
        <v>179.02702702702703</v>
      </c>
      <c r="N71" s="31">
        <f t="shared" si="101"/>
        <v>73.405405405405418</v>
      </c>
      <c r="O71" s="31">
        <f t="shared" si="101"/>
        <v>35.027027027027025</v>
      </c>
      <c r="P71" s="31">
        <f t="shared" si="101"/>
        <v>117.47461091039011</v>
      </c>
      <c r="Q71" s="31">
        <f t="shared" si="101"/>
        <v>174.73083504318936</v>
      </c>
      <c r="R71" s="31">
        <f t="shared" si="101"/>
        <v>256.34412353606746</v>
      </c>
      <c r="S71" s="31">
        <f t="shared" si="101"/>
        <v>274.93358055184603</v>
      </c>
      <c r="T71" s="31">
        <f t="shared" si="101"/>
        <v>276.51891891891893</v>
      </c>
      <c r="U71" s="31">
        <f t="shared" si="101"/>
        <v>264.10810810810813</v>
      </c>
      <c r="V71" s="31">
        <f t="shared" si="101"/>
        <v>0</v>
      </c>
      <c r="W71" s="31">
        <f t="shared" si="101"/>
        <v>0</v>
      </c>
      <c r="X71" s="31">
        <f t="shared" si="101"/>
        <v>0</v>
      </c>
      <c r="Y71" s="31">
        <f t="shared" si="101"/>
        <v>0</v>
      </c>
      <c r="Z71" s="31">
        <f t="shared" si="101"/>
        <v>0</v>
      </c>
      <c r="AA71" s="31">
        <f t="shared" si="101"/>
        <v>0</v>
      </c>
    </row>
    <row r="72" spans="1:27" x14ac:dyDescent="0.25">
      <c r="A72" s="29">
        <f t="shared" si="95"/>
        <v>38</v>
      </c>
      <c r="B72" s="6">
        <f t="shared" ca="1" si="92"/>
        <v>234.84210526315792</v>
      </c>
      <c r="D72" s="31">
        <f t="shared" si="100"/>
        <v>106.92105263157895</v>
      </c>
      <c r="E72" s="31">
        <f t="shared" si="100"/>
        <v>129.31578947368422</v>
      </c>
      <c r="F72" s="31">
        <f t="shared" si="100"/>
        <v>159.63157894736844</v>
      </c>
      <c r="G72" s="31">
        <f t="shared" si="100"/>
        <v>159.63157894736841</v>
      </c>
      <c r="H72" s="31">
        <f t="shared" si="100"/>
        <v>174.03157894736842</v>
      </c>
      <c r="I72" s="31">
        <f t="shared" si="100"/>
        <v>234.84210526315792</v>
      </c>
      <c r="J72" s="31">
        <f t="shared" si="100"/>
        <v>222.25263157894742</v>
      </c>
      <c r="K72" s="31">
        <f t="shared" si="100"/>
        <v>261.84210526315786</v>
      </c>
      <c r="L72" s="31">
        <f t="shared" si="100"/>
        <v>271.57894736842098</v>
      </c>
      <c r="M72" s="31">
        <f t="shared" si="100"/>
        <v>174.31578947368422</v>
      </c>
      <c r="N72" s="31">
        <f t="shared" si="101"/>
        <v>71.473684210526315</v>
      </c>
      <c r="O72" s="31">
        <f t="shared" si="101"/>
        <v>34.105263157894733</v>
      </c>
      <c r="P72" s="31">
        <f t="shared" si="101"/>
        <v>114.38317378116932</v>
      </c>
      <c r="Q72" s="31">
        <f t="shared" si="101"/>
        <v>170.13265517363175</v>
      </c>
      <c r="R72" s="31">
        <f t="shared" si="101"/>
        <v>249.59822554827619</v>
      </c>
      <c r="S72" s="31">
        <f t="shared" si="101"/>
        <v>267.69848632679742</v>
      </c>
      <c r="T72" s="31">
        <f t="shared" si="101"/>
        <v>269.24210526315784</v>
      </c>
      <c r="U72" s="31">
        <f t="shared" si="101"/>
        <v>257.15789473684208</v>
      </c>
      <c r="V72" s="31">
        <f t="shared" si="101"/>
        <v>0</v>
      </c>
      <c r="W72" s="31">
        <f t="shared" si="101"/>
        <v>0</v>
      </c>
      <c r="X72" s="31">
        <f t="shared" si="101"/>
        <v>0</v>
      </c>
      <c r="Y72" s="31">
        <f t="shared" si="101"/>
        <v>0</v>
      </c>
      <c r="Z72" s="31">
        <f t="shared" si="101"/>
        <v>0</v>
      </c>
      <c r="AA72" s="31">
        <f t="shared" si="101"/>
        <v>0</v>
      </c>
    </row>
    <row r="73" spans="1:27" x14ac:dyDescent="0.25">
      <c r="A73" s="29">
        <f t="shared" si="95"/>
        <v>39</v>
      </c>
      <c r="B73" s="6">
        <f t="shared" ca="1" si="92"/>
        <v>228.82051282051285</v>
      </c>
      <c r="D73" s="31">
        <f t="shared" si="100"/>
        <v>104.17948717948717</v>
      </c>
      <c r="E73" s="31">
        <f t="shared" si="100"/>
        <v>126</v>
      </c>
      <c r="F73" s="31">
        <f t="shared" si="100"/>
        <v>155.53846153846152</v>
      </c>
      <c r="G73" s="31">
        <f t="shared" si="100"/>
        <v>155.53846153846149</v>
      </c>
      <c r="H73" s="31">
        <f t="shared" si="100"/>
        <v>169.56923076923076</v>
      </c>
      <c r="I73" s="31">
        <f t="shared" si="100"/>
        <v>228.82051282051285</v>
      </c>
      <c r="J73" s="31">
        <f t="shared" si="100"/>
        <v>216.55384615384619</v>
      </c>
      <c r="K73" s="31">
        <f t="shared" si="100"/>
        <v>255.12820512820511</v>
      </c>
      <c r="L73" s="31">
        <f t="shared" si="100"/>
        <v>264.61538461538458</v>
      </c>
      <c r="M73" s="31">
        <f t="shared" si="100"/>
        <v>169.84615384615387</v>
      </c>
      <c r="N73" s="31">
        <f t="shared" si="101"/>
        <v>69.641025641025649</v>
      </c>
      <c r="O73" s="31">
        <f t="shared" si="101"/>
        <v>33.230769230769226</v>
      </c>
      <c r="P73" s="31">
        <f t="shared" si="101"/>
        <v>111.45027188934445</v>
      </c>
      <c r="Q73" s="31">
        <f t="shared" si="101"/>
        <v>165.77027939994886</v>
      </c>
      <c r="R73" s="31">
        <f t="shared" si="101"/>
        <v>243.1982710470383</v>
      </c>
      <c r="S73" s="31">
        <f t="shared" si="101"/>
        <v>260.83442257482824</v>
      </c>
      <c r="T73" s="31">
        <f t="shared" si="101"/>
        <v>262.3384615384615</v>
      </c>
      <c r="U73" s="31">
        <f t="shared" si="101"/>
        <v>250.56410256410254</v>
      </c>
      <c r="V73" s="31">
        <f t="shared" si="101"/>
        <v>0</v>
      </c>
      <c r="W73" s="31">
        <f t="shared" si="101"/>
        <v>0</v>
      </c>
      <c r="X73" s="31">
        <f t="shared" si="101"/>
        <v>0</v>
      </c>
      <c r="Y73" s="31">
        <f t="shared" si="101"/>
        <v>0</v>
      </c>
      <c r="Z73" s="31">
        <f t="shared" si="101"/>
        <v>0</v>
      </c>
      <c r="AA73" s="31">
        <f t="shared" si="101"/>
        <v>0</v>
      </c>
    </row>
    <row r="74" spans="1:27" x14ac:dyDescent="0.25">
      <c r="A74" s="29">
        <f t="shared" si="95"/>
        <v>40</v>
      </c>
      <c r="B74" s="6">
        <f t="shared" ca="1" si="92"/>
        <v>223.1</v>
      </c>
      <c r="D74" s="31">
        <f t="shared" ref="D74:M83" si="102">IF($A74&gt;D$19,0,IFERROR(MIN(D$15*D$28/($A74/3600)/1000,D$31),D$31))</f>
        <v>101.575</v>
      </c>
      <c r="E74" s="31">
        <f t="shared" si="102"/>
        <v>122.85</v>
      </c>
      <c r="F74" s="31">
        <f t="shared" si="102"/>
        <v>151.65</v>
      </c>
      <c r="G74" s="31">
        <f t="shared" si="102"/>
        <v>151.64999999999998</v>
      </c>
      <c r="H74" s="31">
        <f t="shared" si="102"/>
        <v>165.33</v>
      </c>
      <c r="I74" s="31">
        <f t="shared" si="102"/>
        <v>223.1</v>
      </c>
      <c r="J74" s="31">
        <f t="shared" si="102"/>
        <v>211.14000000000004</v>
      </c>
      <c r="K74" s="31">
        <f t="shared" si="102"/>
        <v>248.74999999999997</v>
      </c>
      <c r="L74" s="31">
        <f t="shared" si="102"/>
        <v>257.99999999999994</v>
      </c>
      <c r="M74" s="31">
        <f t="shared" si="102"/>
        <v>165.6</v>
      </c>
      <c r="N74" s="31">
        <f t="shared" ref="N74:AA83" si="103">IF($A74&gt;N$19,0,IFERROR(MIN(N$15*N$28/($A74/3600)/1000,N$31),N$31))</f>
        <v>67.90000000000002</v>
      </c>
      <c r="O74" s="31">
        <f t="shared" si="103"/>
        <v>32.4</v>
      </c>
      <c r="P74" s="31">
        <f t="shared" si="103"/>
        <v>108.66401509211084</v>
      </c>
      <c r="Q74" s="31">
        <f t="shared" si="103"/>
        <v>161.62602241495014</v>
      </c>
      <c r="R74" s="31">
        <f t="shared" si="103"/>
        <v>237.11831427086238</v>
      </c>
      <c r="S74" s="31">
        <f t="shared" si="103"/>
        <v>254.31356201045753</v>
      </c>
      <c r="T74" s="31">
        <f t="shared" si="103"/>
        <v>255.78</v>
      </c>
      <c r="U74" s="31">
        <f t="shared" si="103"/>
        <v>244.29999999999998</v>
      </c>
      <c r="V74" s="31">
        <f t="shared" si="103"/>
        <v>0</v>
      </c>
      <c r="W74" s="31">
        <f t="shared" si="103"/>
        <v>0</v>
      </c>
      <c r="X74" s="31">
        <f t="shared" si="103"/>
        <v>0</v>
      </c>
      <c r="Y74" s="31">
        <f t="shared" si="103"/>
        <v>0</v>
      </c>
      <c r="Z74" s="31">
        <f t="shared" si="103"/>
        <v>0</v>
      </c>
      <c r="AA74" s="31">
        <f t="shared" si="103"/>
        <v>0</v>
      </c>
    </row>
    <row r="75" spans="1:27" x14ac:dyDescent="0.25">
      <c r="A75" s="29">
        <f t="shared" si="95"/>
        <v>41</v>
      </c>
      <c r="B75" s="6">
        <f t="shared" ca="1" si="92"/>
        <v>217.65853658536585</v>
      </c>
      <c r="D75" s="31">
        <f t="shared" si="102"/>
        <v>99.097560975609753</v>
      </c>
      <c r="E75" s="31">
        <f t="shared" si="102"/>
        <v>119.85365853658537</v>
      </c>
      <c r="F75" s="31">
        <f t="shared" si="102"/>
        <v>147.95121951219511</v>
      </c>
      <c r="G75" s="31">
        <f t="shared" si="102"/>
        <v>147.95121951219508</v>
      </c>
      <c r="H75" s="31">
        <f t="shared" si="102"/>
        <v>161.29756097560974</v>
      </c>
      <c r="I75" s="31">
        <f t="shared" si="102"/>
        <v>217.65853658536585</v>
      </c>
      <c r="J75" s="31">
        <f t="shared" si="102"/>
        <v>205.99024390243906</v>
      </c>
      <c r="K75" s="31">
        <f t="shared" si="102"/>
        <v>242.68292682926824</v>
      </c>
      <c r="L75" s="31">
        <f t="shared" si="102"/>
        <v>251.70731707317071</v>
      </c>
      <c r="M75" s="31">
        <f t="shared" si="102"/>
        <v>161.5609756097561</v>
      </c>
      <c r="N75" s="31">
        <f t="shared" si="103"/>
        <v>66.243902439024396</v>
      </c>
      <c r="O75" s="31">
        <f t="shared" si="103"/>
        <v>31.609756097560975</v>
      </c>
      <c r="P75" s="31">
        <f t="shared" si="103"/>
        <v>106.01367326059595</v>
      </c>
      <c r="Q75" s="31">
        <f t="shared" si="103"/>
        <v>157.68392430726843</v>
      </c>
      <c r="R75" s="31">
        <f t="shared" si="103"/>
        <v>231.33494075206085</v>
      </c>
      <c r="S75" s="31">
        <f t="shared" si="103"/>
        <v>248.11079220532443</v>
      </c>
      <c r="T75" s="31">
        <f t="shared" si="103"/>
        <v>249.54146341463414</v>
      </c>
      <c r="U75" s="31">
        <f t="shared" si="103"/>
        <v>238.34146341463415</v>
      </c>
      <c r="V75" s="31">
        <f t="shared" si="103"/>
        <v>0</v>
      </c>
      <c r="W75" s="31">
        <f t="shared" si="103"/>
        <v>0</v>
      </c>
      <c r="X75" s="31">
        <f t="shared" si="103"/>
        <v>0</v>
      </c>
      <c r="Y75" s="31">
        <f t="shared" si="103"/>
        <v>0</v>
      </c>
      <c r="Z75" s="31">
        <f t="shared" si="103"/>
        <v>0</v>
      </c>
      <c r="AA75" s="31">
        <f t="shared" si="103"/>
        <v>0</v>
      </c>
    </row>
    <row r="76" spans="1:27" x14ac:dyDescent="0.25">
      <c r="A76" s="29">
        <f t="shared" si="95"/>
        <v>42</v>
      </c>
      <c r="B76" s="6">
        <f t="shared" ca="1" si="92"/>
        <v>212.47619047619051</v>
      </c>
      <c r="D76" s="31">
        <f t="shared" si="102"/>
        <v>96.738095238095241</v>
      </c>
      <c r="E76" s="31">
        <f t="shared" si="102"/>
        <v>117</v>
      </c>
      <c r="F76" s="31">
        <f t="shared" si="102"/>
        <v>144.42857142857142</v>
      </c>
      <c r="G76" s="31">
        <f t="shared" si="102"/>
        <v>144.42857142857139</v>
      </c>
      <c r="H76" s="31">
        <f t="shared" si="102"/>
        <v>157.45714285714283</v>
      </c>
      <c r="I76" s="31">
        <f t="shared" si="102"/>
        <v>212.47619047619051</v>
      </c>
      <c r="J76" s="31">
        <f t="shared" si="102"/>
        <v>201.08571428571432</v>
      </c>
      <c r="K76" s="31">
        <f t="shared" si="102"/>
        <v>236.90476190476187</v>
      </c>
      <c r="L76" s="31">
        <f t="shared" si="102"/>
        <v>245.71428571428569</v>
      </c>
      <c r="M76" s="31">
        <f t="shared" si="102"/>
        <v>157.71428571428575</v>
      </c>
      <c r="N76" s="31">
        <f t="shared" si="103"/>
        <v>64.666666666666671</v>
      </c>
      <c r="O76" s="31">
        <f t="shared" si="103"/>
        <v>30.857142857142854</v>
      </c>
      <c r="P76" s="31">
        <f t="shared" si="103"/>
        <v>103.48953818296272</v>
      </c>
      <c r="Q76" s="31">
        <f t="shared" si="103"/>
        <v>153.92954515709536</v>
      </c>
      <c r="R76" s="31">
        <f t="shared" si="103"/>
        <v>225.82696597224987</v>
      </c>
      <c r="S76" s="31">
        <f t="shared" si="103"/>
        <v>242.20339239091194</v>
      </c>
      <c r="T76" s="31">
        <f t="shared" si="103"/>
        <v>243.6</v>
      </c>
      <c r="U76" s="31">
        <f t="shared" si="103"/>
        <v>232.66666666666666</v>
      </c>
      <c r="V76" s="31">
        <f t="shared" si="103"/>
        <v>0</v>
      </c>
      <c r="W76" s="31">
        <f t="shared" si="103"/>
        <v>0</v>
      </c>
      <c r="X76" s="31">
        <f t="shared" si="103"/>
        <v>0</v>
      </c>
      <c r="Y76" s="31">
        <f t="shared" si="103"/>
        <v>0</v>
      </c>
      <c r="Z76" s="31">
        <f t="shared" si="103"/>
        <v>0</v>
      </c>
      <c r="AA76" s="31">
        <f t="shared" si="103"/>
        <v>0</v>
      </c>
    </row>
    <row r="77" spans="1:27" x14ac:dyDescent="0.25">
      <c r="A77" s="29">
        <f t="shared" si="95"/>
        <v>43</v>
      </c>
      <c r="B77" s="6">
        <f t="shared" ca="1" si="92"/>
        <v>207.53488372093022</v>
      </c>
      <c r="D77" s="31">
        <f t="shared" si="102"/>
        <v>94.488372093023258</v>
      </c>
      <c r="E77" s="31">
        <f t="shared" si="102"/>
        <v>114.27906976744185</v>
      </c>
      <c r="F77" s="31">
        <f t="shared" si="102"/>
        <v>141.06976744186045</v>
      </c>
      <c r="G77" s="31">
        <f t="shared" si="102"/>
        <v>141.06976744186042</v>
      </c>
      <c r="H77" s="31">
        <f t="shared" si="102"/>
        <v>153.79534883720927</v>
      </c>
      <c r="I77" s="31">
        <f t="shared" si="102"/>
        <v>207.53488372093022</v>
      </c>
      <c r="J77" s="31">
        <f t="shared" si="102"/>
        <v>196.40930232558142</v>
      </c>
      <c r="K77" s="31">
        <f t="shared" si="102"/>
        <v>231.39534883720927</v>
      </c>
      <c r="L77" s="31">
        <f t="shared" si="102"/>
        <v>239.99999999999997</v>
      </c>
      <c r="M77" s="31">
        <f t="shared" si="102"/>
        <v>154.04651162790699</v>
      </c>
      <c r="N77" s="31">
        <f t="shared" si="103"/>
        <v>63.162790697674424</v>
      </c>
      <c r="O77" s="31">
        <f t="shared" si="103"/>
        <v>30.139534883720927</v>
      </c>
      <c r="P77" s="31">
        <f t="shared" si="103"/>
        <v>101.08280473684731</v>
      </c>
      <c r="Q77" s="31">
        <f t="shared" si="103"/>
        <v>150.34978829297688</v>
      </c>
      <c r="R77" s="31">
        <f t="shared" si="103"/>
        <v>220.57517606591847</v>
      </c>
      <c r="S77" s="31">
        <f t="shared" si="103"/>
        <v>236.57075535856512</v>
      </c>
      <c r="T77" s="31">
        <f t="shared" si="103"/>
        <v>237.93488372093023</v>
      </c>
      <c r="U77" s="31">
        <f t="shared" si="103"/>
        <v>227.25581395348837</v>
      </c>
      <c r="V77" s="31">
        <f t="shared" si="103"/>
        <v>0</v>
      </c>
      <c r="W77" s="31">
        <f t="shared" si="103"/>
        <v>0</v>
      </c>
      <c r="X77" s="31">
        <f t="shared" si="103"/>
        <v>0</v>
      </c>
      <c r="Y77" s="31">
        <f t="shared" si="103"/>
        <v>0</v>
      </c>
      <c r="Z77" s="31">
        <f t="shared" si="103"/>
        <v>0</v>
      </c>
      <c r="AA77" s="31">
        <f t="shared" si="103"/>
        <v>0</v>
      </c>
    </row>
    <row r="78" spans="1:27" x14ac:dyDescent="0.25">
      <c r="A78" s="29">
        <f t="shared" si="95"/>
        <v>44</v>
      </c>
      <c r="B78" s="6">
        <f t="shared" ca="1" si="92"/>
        <v>202.81818181818181</v>
      </c>
      <c r="D78" s="31">
        <f t="shared" si="102"/>
        <v>92.340909090909093</v>
      </c>
      <c r="E78" s="31">
        <f t="shared" si="102"/>
        <v>111.68181818181817</v>
      </c>
      <c r="F78" s="31">
        <f t="shared" si="102"/>
        <v>137.86363636363635</v>
      </c>
      <c r="G78" s="31">
        <f t="shared" si="102"/>
        <v>137.86363636363632</v>
      </c>
      <c r="H78" s="31">
        <f t="shared" si="102"/>
        <v>150.30000000000001</v>
      </c>
      <c r="I78" s="31">
        <f t="shared" si="102"/>
        <v>202.81818181818181</v>
      </c>
      <c r="J78" s="31">
        <f t="shared" si="102"/>
        <v>191.94545454545457</v>
      </c>
      <c r="K78" s="31">
        <f t="shared" si="102"/>
        <v>226.13636363636363</v>
      </c>
      <c r="L78" s="31">
        <f t="shared" si="102"/>
        <v>234.54545454545453</v>
      </c>
      <c r="M78" s="31">
        <f t="shared" si="102"/>
        <v>150.54545454545456</v>
      </c>
      <c r="N78" s="31">
        <f t="shared" si="103"/>
        <v>61.727272727272734</v>
      </c>
      <c r="O78" s="31">
        <f t="shared" si="103"/>
        <v>29.454545454545453</v>
      </c>
      <c r="P78" s="31">
        <f t="shared" si="103"/>
        <v>98.785468265555323</v>
      </c>
      <c r="Q78" s="31">
        <f t="shared" si="103"/>
        <v>146.93274764995465</v>
      </c>
      <c r="R78" s="31">
        <f t="shared" si="103"/>
        <v>215.56210388260214</v>
      </c>
      <c r="S78" s="31">
        <f t="shared" si="103"/>
        <v>231.1941472822341</v>
      </c>
      <c r="T78" s="31">
        <f t="shared" si="103"/>
        <v>232.5272727272727</v>
      </c>
      <c r="U78" s="31">
        <f t="shared" si="103"/>
        <v>222.09090909090907</v>
      </c>
      <c r="V78" s="31">
        <f t="shared" si="103"/>
        <v>0</v>
      </c>
      <c r="W78" s="31">
        <f t="shared" si="103"/>
        <v>0</v>
      </c>
      <c r="X78" s="31">
        <f t="shared" si="103"/>
        <v>0</v>
      </c>
      <c r="Y78" s="31">
        <f t="shared" si="103"/>
        <v>0</v>
      </c>
      <c r="Z78" s="31">
        <f t="shared" si="103"/>
        <v>0</v>
      </c>
      <c r="AA78" s="31">
        <f t="shared" si="103"/>
        <v>0</v>
      </c>
    </row>
    <row r="79" spans="1:27" x14ac:dyDescent="0.25">
      <c r="A79" s="29">
        <f t="shared" si="95"/>
        <v>45</v>
      </c>
      <c r="B79" s="6">
        <f t="shared" ca="1" si="92"/>
        <v>198.31111111111113</v>
      </c>
      <c r="D79" s="31">
        <f t="shared" si="102"/>
        <v>90.288888888888877</v>
      </c>
      <c r="E79" s="31">
        <f t="shared" si="102"/>
        <v>109.2</v>
      </c>
      <c r="F79" s="31">
        <f t="shared" si="102"/>
        <v>134.80000000000001</v>
      </c>
      <c r="G79" s="31">
        <f t="shared" si="102"/>
        <v>134.79999999999998</v>
      </c>
      <c r="H79" s="31">
        <f t="shared" si="102"/>
        <v>146.96</v>
      </c>
      <c r="I79" s="31">
        <f t="shared" si="102"/>
        <v>198.31111111111113</v>
      </c>
      <c r="J79" s="31">
        <f t="shared" si="102"/>
        <v>187.68000000000004</v>
      </c>
      <c r="K79" s="31">
        <f t="shared" si="102"/>
        <v>221.11111111111109</v>
      </c>
      <c r="L79" s="31">
        <f t="shared" si="102"/>
        <v>229.33333333333331</v>
      </c>
      <c r="M79" s="31">
        <f t="shared" si="102"/>
        <v>147.19999999999999</v>
      </c>
      <c r="N79" s="31">
        <f t="shared" si="103"/>
        <v>60.355555555555561</v>
      </c>
      <c r="O79" s="31">
        <f t="shared" si="103"/>
        <v>28.8</v>
      </c>
      <c r="P79" s="31">
        <f t="shared" si="103"/>
        <v>96.59023563743186</v>
      </c>
      <c r="Q79" s="31">
        <f t="shared" si="103"/>
        <v>143.66757547995567</v>
      </c>
      <c r="R79" s="31">
        <f t="shared" si="103"/>
        <v>210.77183490743323</v>
      </c>
      <c r="S79" s="31">
        <f t="shared" si="103"/>
        <v>226.05649956485115</v>
      </c>
      <c r="T79" s="31">
        <f t="shared" si="103"/>
        <v>227.36</v>
      </c>
      <c r="U79" s="31">
        <f t="shared" si="103"/>
        <v>217.15555555555554</v>
      </c>
      <c r="V79" s="31">
        <f t="shared" si="103"/>
        <v>0</v>
      </c>
      <c r="W79" s="31">
        <f t="shared" si="103"/>
        <v>0</v>
      </c>
      <c r="X79" s="31">
        <f t="shared" si="103"/>
        <v>0</v>
      </c>
      <c r="Y79" s="31">
        <f t="shared" si="103"/>
        <v>0</v>
      </c>
      <c r="Z79" s="31">
        <f t="shared" si="103"/>
        <v>0</v>
      </c>
      <c r="AA79" s="31">
        <f t="shared" si="103"/>
        <v>0</v>
      </c>
    </row>
    <row r="80" spans="1:27" x14ac:dyDescent="0.25">
      <c r="A80" s="29">
        <f t="shared" si="95"/>
        <v>46</v>
      </c>
      <c r="B80" s="6">
        <f t="shared" ca="1" si="92"/>
        <v>194</v>
      </c>
      <c r="D80" s="31">
        <f t="shared" si="102"/>
        <v>88.326086956521735</v>
      </c>
      <c r="E80" s="31">
        <f t="shared" si="102"/>
        <v>106.82608695652173</v>
      </c>
      <c r="F80" s="31">
        <f t="shared" si="102"/>
        <v>131.86956521739128</v>
      </c>
      <c r="G80" s="31">
        <f t="shared" si="102"/>
        <v>131.86956521739125</v>
      </c>
      <c r="H80" s="31">
        <f t="shared" si="102"/>
        <v>143.76521739130436</v>
      </c>
      <c r="I80" s="31">
        <f t="shared" si="102"/>
        <v>194</v>
      </c>
      <c r="J80" s="31">
        <f t="shared" si="102"/>
        <v>183.60000000000002</v>
      </c>
      <c r="K80" s="31">
        <f t="shared" si="102"/>
        <v>216.30434782608691</v>
      </c>
      <c r="L80" s="31">
        <f t="shared" si="102"/>
        <v>224.34782608695647</v>
      </c>
      <c r="M80" s="31">
        <f t="shared" si="102"/>
        <v>144</v>
      </c>
      <c r="N80" s="31">
        <f t="shared" si="103"/>
        <v>59.043478260869577</v>
      </c>
      <c r="O80" s="31">
        <f t="shared" si="103"/>
        <v>28.173913043478262</v>
      </c>
      <c r="P80" s="31">
        <f t="shared" si="103"/>
        <v>94.490447906183334</v>
      </c>
      <c r="Q80" s="31">
        <f t="shared" si="103"/>
        <v>140.54436731734793</v>
      </c>
      <c r="R80" s="31">
        <f t="shared" si="103"/>
        <v>206.18983849640205</v>
      </c>
      <c r="S80" s="31">
        <f t="shared" si="103"/>
        <v>221.14222783518048</v>
      </c>
      <c r="T80" s="31">
        <f t="shared" si="103"/>
        <v>222.4173913043478</v>
      </c>
      <c r="U80" s="31">
        <f t="shared" si="103"/>
        <v>212.43478260869563</v>
      </c>
      <c r="V80" s="31">
        <f t="shared" si="103"/>
        <v>0</v>
      </c>
      <c r="W80" s="31">
        <f t="shared" si="103"/>
        <v>0</v>
      </c>
      <c r="X80" s="31">
        <f t="shared" si="103"/>
        <v>0</v>
      </c>
      <c r="Y80" s="31">
        <f t="shared" si="103"/>
        <v>0</v>
      </c>
      <c r="Z80" s="31">
        <f t="shared" si="103"/>
        <v>0</v>
      </c>
      <c r="AA80" s="31">
        <f t="shared" si="103"/>
        <v>0</v>
      </c>
    </row>
    <row r="81" spans="1:27" x14ac:dyDescent="0.25">
      <c r="A81" s="29">
        <f t="shared" si="95"/>
        <v>47</v>
      </c>
      <c r="B81" s="6">
        <f t="shared" ca="1" si="92"/>
        <v>189.87234042553195</v>
      </c>
      <c r="D81" s="31">
        <f t="shared" si="102"/>
        <v>86.446808510638292</v>
      </c>
      <c r="E81" s="31">
        <f t="shared" si="102"/>
        <v>104.55319148936169</v>
      </c>
      <c r="F81" s="31">
        <f t="shared" si="102"/>
        <v>129.06382978723403</v>
      </c>
      <c r="G81" s="31">
        <f t="shared" si="102"/>
        <v>129.06382978723403</v>
      </c>
      <c r="H81" s="31">
        <f t="shared" si="102"/>
        <v>140.70638297872338</v>
      </c>
      <c r="I81" s="31">
        <f t="shared" si="102"/>
        <v>189.87234042553195</v>
      </c>
      <c r="J81" s="31">
        <f t="shared" si="102"/>
        <v>179.69361702127662</v>
      </c>
      <c r="K81" s="31">
        <f t="shared" si="102"/>
        <v>211.70212765957444</v>
      </c>
      <c r="L81" s="31">
        <f t="shared" si="102"/>
        <v>219.57446808510633</v>
      </c>
      <c r="M81" s="31">
        <f t="shared" si="102"/>
        <v>140.93617021276594</v>
      </c>
      <c r="N81" s="31">
        <f t="shared" si="103"/>
        <v>57.787234042553195</v>
      </c>
      <c r="O81" s="31">
        <f t="shared" si="103"/>
        <v>27.574468085106382</v>
      </c>
      <c r="P81" s="31">
        <f t="shared" si="103"/>
        <v>92.480012844349645</v>
      </c>
      <c r="Q81" s="31">
        <f t="shared" si="103"/>
        <v>137.55406162974481</v>
      </c>
      <c r="R81" s="31">
        <f t="shared" si="103"/>
        <v>201.80282065605309</v>
      </c>
      <c r="S81" s="31">
        <f t="shared" si="103"/>
        <v>216.43707405145321</v>
      </c>
      <c r="T81" s="31">
        <f t="shared" si="103"/>
        <v>217.68510638297869</v>
      </c>
      <c r="U81" s="31">
        <f t="shared" si="103"/>
        <v>207.91489361702128</v>
      </c>
      <c r="V81" s="31">
        <f t="shared" si="103"/>
        <v>0</v>
      </c>
      <c r="W81" s="31">
        <f t="shared" si="103"/>
        <v>0</v>
      </c>
      <c r="X81" s="31">
        <f t="shared" si="103"/>
        <v>0</v>
      </c>
      <c r="Y81" s="31">
        <f t="shared" si="103"/>
        <v>0</v>
      </c>
      <c r="Z81" s="31">
        <f t="shared" si="103"/>
        <v>0</v>
      </c>
      <c r="AA81" s="31">
        <f t="shared" si="103"/>
        <v>0</v>
      </c>
    </row>
    <row r="82" spans="1:27" x14ac:dyDescent="0.25">
      <c r="A82" s="29">
        <f t="shared" si="95"/>
        <v>48</v>
      </c>
      <c r="B82" s="6">
        <f t="shared" ca="1" si="92"/>
        <v>185.91666666666669</v>
      </c>
      <c r="D82" s="31">
        <f t="shared" si="102"/>
        <v>84.645833333333329</v>
      </c>
      <c r="E82" s="31">
        <f t="shared" si="102"/>
        <v>102.375</v>
      </c>
      <c r="F82" s="31">
        <f t="shared" si="102"/>
        <v>126.37499999999999</v>
      </c>
      <c r="G82" s="31">
        <f t="shared" si="102"/>
        <v>126.37499999999997</v>
      </c>
      <c r="H82" s="31">
        <f t="shared" si="102"/>
        <v>137.77500000000001</v>
      </c>
      <c r="I82" s="31">
        <f t="shared" si="102"/>
        <v>185.91666666666669</v>
      </c>
      <c r="J82" s="31">
        <f t="shared" si="102"/>
        <v>175.95000000000002</v>
      </c>
      <c r="K82" s="31">
        <f t="shared" si="102"/>
        <v>207.29166666666663</v>
      </c>
      <c r="L82" s="31">
        <f t="shared" si="102"/>
        <v>214.99999999999997</v>
      </c>
      <c r="M82" s="31">
        <f t="shared" si="102"/>
        <v>138</v>
      </c>
      <c r="N82" s="31">
        <f t="shared" si="103"/>
        <v>56.583333333333336</v>
      </c>
      <c r="O82" s="31">
        <f t="shared" si="103"/>
        <v>27</v>
      </c>
      <c r="P82" s="31">
        <f t="shared" si="103"/>
        <v>90.553345910092375</v>
      </c>
      <c r="Q82" s="31">
        <f t="shared" si="103"/>
        <v>134.68835201245844</v>
      </c>
      <c r="R82" s="31">
        <f t="shared" si="103"/>
        <v>197.59859522571864</v>
      </c>
      <c r="S82" s="31">
        <f t="shared" si="103"/>
        <v>211.92796834204793</v>
      </c>
      <c r="T82" s="31">
        <f t="shared" si="103"/>
        <v>213.15</v>
      </c>
      <c r="U82" s="31">
        <f t="shared" si="103"/>
        <v>203.58333333333331</v>
      </c>
      <c r="V82" s="31">
        <f t="shared" si="103"/>
        <v>0</v>
      </c>
      <c r="W82" s="31">
        <f t="shared" si="103"/>
        <v>0</v>
      </c>
      <c r="X82" s="31">
        <f t="shared" si="103"/>
        <v>0</v>
      </c>
      <c r="Y82" s="31">
        <f t="shared" si="103"/>
        <v>0</v>
      </c>
      <c r="Z82" s="31">
        <f t="shared" si="103"/>
        <v>0</v>
      </c>
      <c r="AA82" s="31">
        <f t="shared" si="103"/>
        <v>0</v>
      </c>
    </row>
    <row r="83" spans="1:27" x14ac:dyDescent="0.25">
      <c r="A83" s="29">
        <f t="shared" si="95"/>
        <v>49</v>
      </c>
      <c r="B83" s="6">
        <f t="shared" ca="1" si="92"/>
        <v>182.12244897959187</v>
      </c>
      <c r="D83" s="31">
        <f t="shared" si="102"/>
        <v>82.918367346938766</v>
      </c>
      <c r="E83" s="31">
        <f t="shared" si="102"/>
        <v>100.28571428571429</v>
      </c>
      <c r="F83" s="31">
        <f t="shared" si="102"/>
        <v>123.79591836734696</v>
      </c>
      <c r="G83" s="31">
        <f t="shared" si="102"/>
        <v>123.79591836734693</v>
      </c>
      <c r="H83" s="31">
        <f t="shared" si="102"/>
        <v>134.96326530612245</v>
      </c>
      <c r="I83" s="31">
        <f t="shared" si="102"/>
        <v>182.12244897959187</v>
      </c>
      <c r="J83" s="31">
        <f t="shared" si="102"/>
        <v>172.35918367346943</v>
      </c>
      <c r="K83" s="31">
        <f t="shared" si="102"/>
        <v>203.0612244897959</v>
      </c>
      <c r="L83" s="31">
        <f t="shared" si="102"/>
        <v>210.61224489795916</v>
      </c>
      <c r="M83" s="31">
        <f t="shared" si="102"/>
        <v>135.18367346938777</v>
      </c>
      <c r="N83" s="31">
        <f t="shared" si="103"/>
        <v>55.428571428571445</v>
      </c>
      <c r="O83" s="31">
        <f t="shared" si="103"/>
        <v>26.448979591836739</v>
      </c>
      <c r="P83" s="31">
        <f t="shared" si="103"/>
        <v>88.705318442539479</v>
      </c>
      <c r="Q83" s="31">
        <f t="shared" si="103"/>
        <v>131.93961013465321</v>
      </c>
      <c r="R83" s="31">
        <f t="shared" si="103"/>
        <v>193.56597083335706</v>
      </c>
      <c r="S83" s="31">
        <f t="shared" si="103"/>
        <v>207.60290776363883</v>
      </c>
      <c r="T83" s="31">
        <f t="shared" si="103"/>
        <v>208.8</v>
      </c>
      <c r="U83" s="31">
        <f t="shared" si="103"/>
        <v>199.42857142857142</v>
      </c>
      <c r="V83" s="31">
        <f t="shared" si="103"/>
        <v>0</v>
      </c>
      <c r="W83" s="31">
        <f t="shared" si="103"/>
        <v>0</v>
      </c>
      <c r="X83" s="31">
        <f t="shared" si="103"/>
        <v>0</v>
      </c>
      <c r="Y83" s="31">
        <f t="shared" si="103"/>
        <v>0</v>
      </c>
      <c r="Z83" s="31">
        <f t="shared" si="103"/>
        <v>0</v>
      </c>
      <c r="AA83" s="31">
        <f t="shared" si="103"/>
        <v>0</v>
      </c>
    </row>
    <row r="84" spans="1:27" x14ac:dyDescent="0.25">
      <c r="A84" s="29">
        <f t="shared" si="95"/>
        <v>50</v>
      </c>
      <c r="B84" s="6">
        <f t="shared" ca="1" si="92"/>
        <v>178.48000000000002</v>
      </c>
      <c r="D84" s="31">
        <f t="shared" ref="D84:M93" si="104">IF($A84&gt;D$19,0,IFERROR(MIN(D$15*D$28/($A84/3600)/1000,D$31),D$31))</f>
        <v>81.260000000000005</v>
      </c>
      <c r="E84" s="31">
        <f t="shared" si="104"/>
        <v>98.28</v>
      </c>
      <c r="F84" s="31">
        <f t="shared" si="104"/>
        <v>121.32</v>
      </c>
      <c r="G84" s="31">
        <f t="shared" si="104"/>
        <v>121.31999999999998</v>
      </c>
      <c r="H84" s="31">
        <f t="shared" si="104"/>
        <v>132.26400000000001</v>
      </c>
      <c r="I84" s="31">
        <f t="shared" si="104"/>
        <v>178.48000000000002</v>
      </c>
      <c r="J84" s="31">
        <f t="shared" si="104"/>
        <v>168.91200000000003</v>
      </c>
      <c r="K84" s="31">
        <f t="shared" si="104"/>
        <v>199</v>
      </c>
      <c r="L84" s="31">
        <f t="shared" si="104"/>
        <v>206.4</v>
      </c>
      <c r="M84" s="31">
        <f t="shared" si="104"/>
        <v>132.48000000000002</v>
      </c>
      <c r="N84" s="31">
        <f t="shared" ref="N84:AA93" si="105">IF($A84&gt;N$19,0,IFERROR(MIN(N$15*N$28/($A84/3600)/1000,N$31),N$31))</f>
        <v>54.320000000000014</v>
      </c>
      <c r="O84" s="31">
        <f t="shared" si="105"/>
        <v>25.92</v>
      </c>
      <c r="P84" s="31">
        <f t="shared" si="105"/>
        <v>86.931212073688684</v>
      </c>
      <c r="Q84" s="31">
        <f t="shared" si="105"/>
        <v>129.30081793196013</v>
      </c>
      <c r="R84" s="31">
        <f t="shared" si="105"/>
        <v>189.69465141668991</v>
      </c>
      <c r="S84" s="31">
        <f t="shared" si="105"/>
        <v>203.45084960836607</v>
      </c>
      <c r="T84" s="31">
        <f t="shared" si="105"/>
        <v>204.624</v>
      </c>
      <c r="U84" s="31">
        <f t="shared" si="105"/>
        <v>195.44</v>
      </c>
      <c r="V84" s="31">
        <f t="shared" si="105"/>
        <v>0</v>
      </c>
      <c r="W84" s="31">
        <f t="shared" si="105"/>
        <v>0</v>
      </c>
      <c r="X84" s="31">
        <f t="shared" si="105"/>
        <v>0</v>
      </c>
      <c r="Y84" s="31">
        <f t="shared" si="105"/>
        <v>0</v>
      </c>
      <c r="Z84" s="31">
        <f t="shared" si="105"/>
        <v>0</v>
      </c>
      <c r="AA84" s="31">
        <f t="shared" si="105"/>
        <v>0</v>
      </c>
    </row>
    <row r="85" spans="1:27" x14ac:dyDescent="0.25">
      <c r="A85" s="29">
        <f t="shared" si="95"/>
        <v>51</v>
      </c>
      <c r="B85" s="6">
        <f t="shared" ca="1" si="92"/>
        <v>174.98039215686276</v>
      </c>
      <c r="D85" s="31">
        <f t="shared" si="104"/>
        <v>79.666666666666671</v>
      </c>
      <c r="E85" s="31">
        <f t="shared" si="104"/>
        <v>96.352941176470594</v>
      </c>
      <c r="F85" s="31">
        <f t="shared" si="104"/>
        <v>118.94117647058823</v>
      </c>
      <c r="G85" s="31">
        <f t="shared" si="104"/>
        <v>118.94117647058822</v>
      </c>
      <c r="H85" s="31">
        <f t="shared" si="104"/>
        <v>129.67058823529413</v>
      </c>
      <c r="I85" s="31">
        <f t="shared" si="104"/>
        <v>174.98039215686276</v>
      </c>
      <c r="J85" s="31">
        <f t="shared" si="104"/>
        <v>165.60000000000002</v>
      </c>
      <c r="K85" s="31">
        <f t="shared" si="104"/>
        <v>195.09803921568627</v>
      </c>
      <c r="L85" s="31">
        <f t="shared" si="104"/>
        <v>202.35294117647061</v>
      </c>
      <c r="M85" s="31">
        <f t="shared" si="104"/>
        <v>129.88235294117649</v>
      </c>
      <c r="N85" s="31">
        <f t="shared" si="105"/>
        <v>53.254901960784323</v>
      </c>
      <c r="O85" s="31">
        <f t="shared" si="105"/>
        <v>25.411764705882351</v>
      </c>
      <c r="P85" s="31">
        <f t="shared" si="105"/>
        <v>85.22667850361637</v>
      </c>
      <c r="Q85" s="31">
        <f t="shared" si="105"/>
        <v>126.76550777643149</v>
      </c>
      <c r="R85" s="31">
        <f t="shared" si="105"/>
        <v>185.97514844773519</v>
      </c>
      <c r="S85" s="31">
        <f t="shared" si="105"/>
        <v>199.46161726310396</v>
      </c>
      <c r="T85" s="31">
        <f t="shared" si="105"/>
        <v>200.61176470588234</v>
      </c>
      <c r="U85" s="31">
        <f t="shared" si="105"/>
        <v>191.60784313725492</v>
      </c>
      <c r="V85" s="31">
        <f t="shared" si="105"/>
        <v>0</v>
      </c>
      <c r="W85" s="31">
        <f t="shared" si="105"/>
        <v>0</v>
      </c>
      <c r="X85" s="31">
        <f t="shared" si="105"/>
        <v>0</v>
      </c>
      <c r="Y85" s="31">
        <f t="shared" si="105"/>
        <v>0</v>
      </c>
      <c r="Z85" s="31">
        <f t="shared" si="105"/>
        <v>0</v>
      </c>
      <c r="AA85" s="31">
        <f t="shared" si="105"/>
        <v>0</v>
      </c>
    </row>
    <row r="86" spans="1:27" x14ac:dyDescent="0.25">
      <c r="A86" s="29">
        <f t="shared" si="95"/>
        <v>52</v>
      </c>
      <c r="B86" s="6">
        <f t="shared" ca="1" si="92"/>
        <v>171.61538461538464</v>
      </c>
      <c r="D86" s="31">
        <f t="shared" si="104"/>
        <v>78.134615384615387</v>
      </c>
      <c r="E86" s="31">
        <f t="shared" si="104"/>
        <v>94.5</v>
      </c>
      <c r="F86" s="31">
        <f t="shared" si="104"/>
        <v>116.65384615384616</v>
      </c>
      <c r="G86" s="31">
        <f t="shared" si="104"/>
        <v>116.65384615384615</v>
      </c>
      <c r="H86" s="31">
        <f t="shared" si="104"/>
        <v>127.17692307692307</v>
      </c>
      <c r="I86" s="31">
        <f t="shared" si="104"/>
        <v>171.61538461538464</v>
      </c>
      <c r="J86" s="31">
        <f t="shared" si="104"/>
        <v>162.41538461538465</v>
      </c>
      <c r="K86" s="31">
        <f t="shared" si="104"/>
        <v>191.34615384615384</v>
      </c>
      <c r="L86" s="31">
        <f t="shared" si="104"/>
        <v>198.46153846153848</v>
      </c>
      <c r="M86" s="31">
        <f t="shared" si="104"/>
        <v>127.3846153846154</v>
      </c>
      <c r="N86" s="31">
        <f t="shared" si="105"/>
        <v>52.230769230769241</v>
      </c>
      <c r="O86" s="31">
        <f t="shared" si="105"/>
        <v>24.923076923076927</v>
      </c>
      <c r="P86" s="31">
        <f t="shared" si="105"/>
        <v>83.587703917008355</v>
      </c>
      <c r="Q86" s="31">
        <f t="shared" si="105"/>
        <v>124.32770954996165</v>
      </c>
      <c r="R86" s="31">
        <f t="shared" si="105"/>
        <v>182.39870328527874</v>
      </c>
      <c r="S86" s="31">
        <f t="shared" si="105"/>
        <v>195.62581693112119</v>
      </c>
      <c r="T86" s="31">
        <f t="shared" si="105"/>
        <v>196.75384615384615</v>
      </c>
      <c r="U86" s="31">
        <f t="shared" si="105"/>
        <v>187.92307692307693</v>
      </c>
      <c r="V86" s="31">
        <f t="shared" si="105"/>
        <v>0</v>
      </c>
      <c r="W86" s="31">
        <f t="shared" si="105"/>
        <v>0</v>
      </c>
      <c r="X86" s="31">
        <f t="shared" si="105"/>
        <v>0</v>
      </c>
      <c r="Y86" s="31">
        <f t="shared" si="105"/>
        <v>0</v>
      </c>
      <c r="Z86" s="31">
        <f t="shared" si="105"/>
        <v>0</v>
      </c>
      <c r="AA86" s="31">
        <f t="shared" si="105"/>
        <v>0</v>
      </c>
    </row>
    <row r="87" spans="1:27" x14ac:dyDescent="0.25">
      <c r="A87" s="29">
        <f t="shared" si="95"/>
        <v>53</v>
      </c>
      <c r="B87" s="6">
        <f t="shared" ca="1" si="92"/>
        <v>168.37735849056605</v>
      </c>
      <c r="D87" s="31">
        <f t="shared" si="104"/>
        <v>76.660377358490578</v>
      </c>
      <c r="E87" s="31">
        <f t="shared" si="104"/>
        <v>92.716981132075475</v>
      </c>
      <c r="F87" s="31">
        <f t="shared" si="104"/>
        <v>114.45283018867924</v>
      </c>
      <c r="G87" s="31">
        <f t="shared" si="104"/>
        <v>114.45283018867923</v>
      </c>
      <c r="H87" s="31">
        <f t="shared" si="104"/>
        <v>124.77735849056604</v>
      </c>
      <c r="I87" s="31">
        <f t="shared" si="104"/>
        <v>168.37735849056605</v>
      </c>
      <c r="J87" s="31">
        <f t="shared" si="104"/>
        <v>159.35094339622646</v>
      </c>
      <c r="K87" s="31">
        <f t="shared" si="104"/>
        <v>187.73584905660377</v>
      </c>
      <c r="L87" s="31">
        <f t="shared" si="104"/>
        <v>194.71698113207549</v>
      </c>
      <c r="M87" s="31">
        <f t="shared" si="104"/>
        <v>124.98113207547172</v>
      </c>
      <c r="N87" s="31">
        <f t="shared" si="105"/>
        <v>51.245283018867937</v>
      </c>
      <c r="O87" s="31">
        <f t="shared" si="105"/>
        <v>24.452830188679247</v>
      </c>
      <c r="P87" s="31">
        <f t="shared" si="105"/>
        <v>82.01057742800819</v>
      </c>
      <c r="Q87" s="31">
        <f t="shared" si="105"/>
        <v>121.98190370939633</v>
      </c>
      <c r="R87" s="31">
        <f t="shared" si="105"/>
        <v>178.95721831763197</v>
      </c>
      <c r="S87" s="31">
        <f t="shared" si="105"/>
        <v>191.93476378147741</v>
      </c>
      <c r="T87" s="31">
        <f t="shared" si="105"/>
        <v>193.04150943396226</v>
      </c>
      <c r="U87" s="31">
        <f t="shared" si="105"/>
        <v>184.37735849056602</v>
      </c>
      <c r="V87" s="31">
        <f t="shared" si="105"/>
        <v>0</v>
      </c>
      <c r="W87" s="31">
        <f t="shared" si="105"/>
        <v>0</v>
      </c>
      <c r="X87" s="31">
        <f t="shared" si="105"/>
        <v>0</v>
      </c>
      <c r="Y87" s="31">
        <f t="shared" si="105"/>
        <v>0</v>
      </c>
      <c r="Z87" s="31">
        <f t="shared" si="105"/>
        <v>0</v>
      </c>
      <c r="AA87" s="31">
        <f t="shared" si="105"/>
        <v>0</v>
      </c>
    </row>
    <row r="88" spans="1:27" x14ac:dyDescent="0.25">
      <c r="A88" s="29">
        <f t="shared" si="95"/>
        <v>54</v>
      </c>
      <c r="B88" s="6">
        <f t="shared" ca="1" si="92"/>
        <v>165.25925925925927</v>
      </c>
      <c r="D88" s="31">
        <f t="shared" si="104"/>
        <v>75.240740740740748</v>
      </c>
      <c r="E88" s="31">
        <f t="shared" si="104"/>
        <v>91</v>
      </c>
      <c r="F88" s="31">
        <f t="shared" si="104"/>
        <v>112.33333333333334</v>
      </c>
      <c r="G88" s="31">
        <f t="shared" si="104"/>
        <v>112.33333333333333</v>
      </c>
      <c r="H88" s="31">
        <f t="shared" si="104"/>
        <v>122.46666666666667</v>
      </c>
      <c r="I88" s="31">
        <f t="shared" si="104"/>
        <v>165.25925925925927</v>
      </c>
      <c r="J88" s="31">
        <f t="shared" si="104"/>
        <v>156.40000000000003</v>
      </c>
      <c r="K88" s="31">
        <f t="shared" si="104"/>
        <v>184.25925925925924</v>
      </c>
      <c r="L88" s="31">
        <f t="shared" si="104"/>
        <v>191.11111111111109</v>
      </c>
      <c r="M88" s="31">
        <f t="shared" si="104"/>
        <v>122.66666666666669</v>
      </c>
      <c r="N88" s="31">
        <f t="shared" si="105"/>
        <v>50.296296296296305</v>
      </c>
      <c r="O88" s="31">
        <f t="shared" si="105"/>
        <v>24</v>
      </c>
      <c r="P88" s="31">
        <f t="shared" si="105"/>
        <v>80.491863031193219</v>
      </c>
      <c r="Q88" s="31">
        <f t="shared" si="105"/>
        <v>119.72297956662975</v>
      </c>
      <c r="R88" s="31">
        <f t="shared" si="105"/>
        <v>175.64319575619436</v>
      </c>
      <c r="S88" s="31">
        <f t="shared" si="105"/>
        <v>188.38041630404263</v>
      </c>
      <c r="T88" s="31">
        <f t="shared" si="105"/>
        <v>189.4666666666667</v>
      </c>
      <c r="U88" s="31">
        <f t="shared" si="105"/>
        <v>180.96296296296296</v>
      </c>
      <c r="V88" s="31">
        <f t="shared" si="105"/>
        <v>0</v>
      </c>
      <c r="W88" s="31">
        <f t="shared" si="105"/>
        <v>0</v>
      </c>
      <c r="X88" s="31">
        <f t="shared" si="105"/>
        <v>0</v>
      </c>
      <c r="Y88" s="31">
        <f t="shared" si="105"/>
        <v>0</v>
      </c>
      <c r="Z88" s="31">
        <f t="shared" si="105"/>
        <v>0</v>
      </c>
      <c r="AA88" s="31">
        <f t="shared" si="105"/>
        <v>0</v>
      </c>
    </row>
    <row r="89" spans="1:27" x14ac:dyDescent="0.25">
      <c r="A89" s="29">
        <f t="shared" si="95"/>
        <v>55</v>
      </c>
      <c r="B89" s="6">
        <f t="shared" ca="1" si="92"/>
        <v>162.25454545454548</v>
      </c>
      <c r="D89" s="31">
        <f t="shared" si="104"/>
        <v>73.872727272727275</v>
      </c>
      <c r="E89" s="31">
        <f t="shared" si="104"/>
        <v>89.345454545454544</v>
      </c>
      <c r="F89" s="31">
        <f t="shared" si="104"/>
        <v>110.29090909090908</v>
      </c>
      <c r="G89" s="31">
        <f t="shared" si="104"/>
        <v>110.29090909090907</v>
      </c>
      <c r="H89" s="31">
        <f t="shared" si="104"/>
        <v>120.24</v>
      </c>
      <c r="I89" s="31">
        <f t="shared" si="104"/>
        <v>162.25454545454548</v>
      </c>
      <c r="J89" s="31">
        <f t="shared" si="104"/>
        <v>153.55636363636367</v>
      </c>
      <c r="K89" s="31">
        <f t="shared" si="104"/>
        <v>180.90909090909091</v>
      </c>
      <c r="L89" s="31">
        <f t="shared" si="104"/>
        <v>187.63636363636365</v>
      </c>
      <c r="M89" s="31">
        <f t="shared" si="104"/>
        <v>120.43636363636367</v>
      </c>
      <c r="N89" s="31">
        <f t="shared" si="105"/>
        <v>49.38181818181819</v>
      </c>
      <c r="O89" s="31">
        <f t="shared" si="105"/>
        <v>23.563636363636363</v>
      </c>
      <c r="P89" s="31">
        <f t="shared" si="105"/>
        <v>79.028374612444253</v>
      </c>
      <c r="Q89" s="31">
        <f t="shared" si="105"/>
        <v>117.54619811996375</v>
      </c>
      <c r="R89" s="31">
        <f t="shared" si="105"/>
        <v>172.44968310608172</v>
      </c>
      <c r="S89" s="31">
        <f t="shared" si="105"/>
        <v>184.95531782578732</v>
      </c>
      <c r="T89" s="31">
        <f t="shared" si="105"/>
        <v>186.02181818181819</v>
      </c>
      <c r="U89" s="31">
        <f t="shared" si="105"/>
        <v>177.67272727272726</v>
      </c>
      <c r="V89" s="31">
        <f t="shared" si="105"/>
        <v>0</v>
      </c>
      <c r="W89" s="31">
        <f t="shared" si="105"/>
        <v>0</v>
      </c>
      <c r="X89" s="31">
        <f t="shared" si="105"/>
        <v>0</v>
      </c>
      <c r="Y89" s="31">
        <f t="shared" si="105"/>
        <v>0</v>
      </c>
      <c r="Z89" s="31">
        <f t="shared" si="105"/>
        <v>0</v>
      </c>
      <c r="AA89" s="31">
        <f t="shared" si="105"/>
        <v>0</v>
      </c>
    </row>
    <row r="90" spans="1:27" x14ac:dyDescent="0.25">
      <c r="A90" s="29">
        <f t="shared" si="95"/>
        <v>56</v>
      </c>
      <c r="B90" s="6">
        <f t="shared" ca="1" si="92"/>
        <v>159.35714285714286</v>
      </c>
      <c r="D90" s="31">
        <f t="shared" si="104"/>
        <v>72.553571428571431</v>
      </c>
      <c r="E90" s="31">
        <f t="shared" si="104"/>
        <v>87.75</v>
      </c>
      <c r="F90" s="31">
        <f t="shared" si="104"/>
        <v>108.32142857142858</v>
      </c>
      <c r="G90" s="31">
        <f t="shared" si="104"/>
        <v>108.32142857142857</v>
      </c>
      <c r="H90" s="31">
        <f t="shared" si="104"/>
        <v>118.09285714285714</v>
      </c>
      <c r="I90" s="31">
        <f t="shared" si="104"/>
        <v>159.35714285714286</v>
      </c>
      <c r="J90" s="31">
        <f t="shared" si="104"/>
        <v>150.81428571428575</v>
      </c>
      <c r="K90" s="31">
        <f t="shared" si="104"/>
        <v>177.67857142857142</v>
      </c>
      <c r="L90" s="31">
        <f t="shared" si="104"/>
        <v>184.28571428571428</v>
      </c>
      <c r="M90" s="31">
        <f t="shared" si="104"/>
        <v>118.28571428571431</v>
      </c>
      <c r="N90" s="31">
        <f t="shared" si="105"/>
        <v>48.500000000000007</v>
      </c>
      <c r="O90" s="31">
        <f t="shared" si="105"/>
        <v>23.142857142857146</v>
      </c>
      <c r="P90" s="31">
        <f t="shared" si="105"/>
        <v>77.617153637222046</v>
      </c>
      <c r="Q90" s="31">
        <f t="shared" si="105"/>
        <v>115.44715886782153</v>
      </c>
      <c r="R90" s="31">
        <f t="shared" si="105"/>
        <v>169.37022447918741</v>
      </c>
      <c r="S90" s="31">
        <f t="shared" si="105"/>
        <v>181.65254429318395</v>
      </c>
      <c r="T90" s="31">
        <f t="shared" si="105"/>
        <v>182.7</v>
      </c>
      <c r="U90" s="31">
        <f t="shared" si="105"/>
        <v>174.5</v>
      </c>
      <c r="V90" s="31">
        <f t="shared" si="105"/>
        <v>0</v>
      </c>
      <c r="W90" s="31">
        <f t="shared" si="105"/>
        <v>0</v>
      </c>
      <c r="X90" s="31">
        <f t="shared" si="105"/>
        <v>0</v>
      </c>
      <c r="Y90" s="31">
        <f t="shared" si="105"/>
        <v>0</v>
      </c>
      <c r="Z90" s="31">
        <f t="shared" si="105"/>
        <v>0</v>
      </c>
      <c r="AA90" s="31">
        <f t="shared" si="105"/>
        <v>0</v>
      </c>
    </row>
    <row r="91" spans="1:27" x14ac:dyDescent="0.25">
      <c r="A91" s="29">
        <f t="shared" si="95"/>
        <v>57</v>
      </c>
      <c r="B91" s="6">
        <f t="shared" ca="1" si="92"/>
        <v>156.56140350877195</v>
      </c>
      <c r="D91" s="31">
        <f t="shared" si="104"/>
        <v>71.280701754385959</v>
      </c>
      <c r="E91" s="31">
        <f t="shared" si="104"/>
        <v>86.210526315789465</v>
      </c>
      <c r="F91" s="31">
        <f t="shared" si="104"/>
        <v>106.42105263157893</v>
      </c>
      <c r="G91" s="31">
        <f t="shared" si="104"/>
        <v>106.42105263157892</v>
      </c>
      <c r="H91" s="31">
        <f t="shared" si="104"/>
        <v>116.02105263157893</v>
      </c>
      <c r="I91" s="31">
        <f t="shared" si="104"/>
        <v>156.56140350877195</v>
      </c>
      <c r="J91" s="31">
        <f t="shared" si="104"/>
        <v>148.1684210526316</v>
      </c>
      <c r="K91" s="31">
        <f t="shared" si="104"/>
        <v>174.56140350877192</v>
      </c>
      <c r="L91" s="31">
        <f t="shared" si="104"/>
        <v>181.05263157894734</v>
      </c>
      <c r="M91" s="31">
        <f t="shared" si="104"/>
        <v>116.21052631578948</v>
      </c>
      <c r="N91" s="31">
        <f t="shared" si="105"/>
        <v>47.649122807017548</v>
      </c>
      <c r="O91" s="31">
        <f t="shared" si="105"/>
        <v>22.736842105263158</v>
      </c>
      <c r="P91" s="31">
        <f t="shared" si="105"/>
        <v>76.255449187446217</v>
      </c>
      <c r="Q91" s="31">
        <f t="shared" si="105"/>
        <v>113.42177011575448</v>
      </c>
      <c r="R91" s="31">
        <f t="shared" si="105"/>
        <v>166.3988170321841</v>
      </c>
      <c r="S91" s="31">
        <f t="shared" si="105"/>
        <v>178.46565755119826</v>
      </c>
      <c r="T91" s="31">
        <f t="shared" si="105"/>
        <v>179.49473684210525</v>
      </c>
      <c r="U91" s="31">
        <f t="shared" si="105"/>
        <v>171.43859649122805</v>
      </c>
      <c r="V91" s="31">
        <f t="shared" si="105"/>
        <v>0</v>
      </c>
      <c r="W91" s="31">
        <f t="shared" si="105"/>
        <v>0</v>
      </c>
      <c r="X91" s="31">
        <f t="shared" si="105"/>
        <v>0</v>
      </c>
      <c r="Y91" s="31">
        <f t="shared" si="105"/>
        <v>0</v>
      </c>
      <c r="Z91" s="31">
        <f t="shared" si="105"/>
        <v>0</v>
      </c>
      <c r="AA91" s="31">
        <f t="shared" si="105"/>
        <v>0</v>
      </c>
    </row>
    <row r="92" spans="1:27" x14ac:dyDescent="0.25">
      <c r="A92" s="29">
        <f t="shared" si="95"/>
        <v>58</v>
      </c>
      <c r="B92" s="6">
        <f t="shared" ca="1" si="92"/>
        <v>153.86206896551724</v>
      </c>
      <c r="D92" s="31">
        <f t="shared" si="104"/>
        <v>70.051724137931032</v>
      </c>
      <c r="E92" s="31">
        <f t="shared" si="104"/>
        <v>84.724137931034477</v>
      </c>
      <c r="F92" s="31">
        <f t="shared" si="104"/>
        <v>104.58620689655173</v>
      </c>
      <c r="G92" s="31">
        <f t="shared" si="104"/>
        <v>104.58620689655172</v>
      </c>
      <c r="H92" s="31">
        <f t="shared" si="104"/>
        <v>114.02068965517242</v>
      </c>
      <c r="I92" s="31">
        <f t="shared" si="104"/>
        <v>153.86206896551724</v>
      </c>
      <c r="J92" s="31">
        <f t="shared" si="104"/>
        <v>145.61379310344833</v>
      </c>
      <c r="K92" s="31">
        <f t="shared" si="104"/>
        <v>171.55172413793102</v>
      </c>
      <c r="L92" s="31">
        <f t="shared" si="104"/>
        <v>177.93103448275861</v>
      </c>
      <c r="M92" s="31">
        <f t="shared" si="104"/>
        <v>114.20689655172416</v>
      </c>
      <c r="N92" s="31">
        <f t="shared" si="105"/>
        <v>46.827586206896555</v>
      </c>
      <c r="O92" s="31">
        <f t="shared" si="105"/>
        <v>22.344827586206897</v>
      </c>
      <c r="P92" s="31">
        <f t="shared" si="105"/>
        <v>74.94070006352473</v>
      </c>
      <c r="Q92" s="31">
        <f t="shared" si="105"/>
        <v>111.46622235513803</v>
      </c>
      <c r="R92" s="31">
        <f t="shared" si="105"/>
        <v>163.52987191093956</v>
      </c>
      <c r="S92" s="31">
        <f t="shared" si="105"/>
        <v>175.38866345548794</v>
      </c>
      <c r="T92" s="31">
        <f t="shared" si="105"/>
        <v>176.4</v>
      </c>
      <c r="U92" s="31">
        <f t="shared" si="105"/>
        <v>168.48275862068965</v>
      </c>
      <c r="V92" s="31">
        <f t="shared" si="105"/>
        <v>0</v>
      </c>
      <c r="W92" s="31">
        <f t="shared" si="105"/>
        <v>0</v>
      </c>
      <c r="X92" s="31">
        <f t="shared" si="105"/>
        <v>0</v>
      </c>
      <c r="Y92" s="31">
        <f t="shared" si="105"/>
        <v>0</v>
      </c>
      <c r="Z92" s="31">
        <f t="shared" si="105"/>
        <v>0</v>
      </c>
      <c r="AA92" s="31">
        <f t="shared" si="105"/>
        <v>0</v>
      </c>
    </row>
    <row r="93" spans="1:27" x14ac:dyDescent="0.25">
      <c r="A93" s="29">
        <f t="shared" si="95"/>
        <v>59</v>
      </c>
      <c r="B93" s="6">
        <f t="shared" ca="1" si="92"/>
        <v>151.25423728813558</v>
      </c>
      <c r="D93" s="31">
        <f t="shared" si="104"/>
        <v>68.86440677966101</v>
      </c>
      <c r="E93" s="31">
        <f t="shared" si="104"/>
        <v>83.288135593220332</v>
      </c>
      <c r="F93" s="31">
        <f t="shared" si="104"/>
        <v>102.8135593220339</v>
      </c>
      <c r="G93" s="31">
        <f t="shared" si="104"/>
        <v>102.81355932203388</v>
      </c>
      <c r="H93" s="31">
        <f t="shared" si="104"/>
        <v>112.08813559322033</v>
      </c>
      <c r="I93" s="31">
        <f t="shared" si="104"/>
        <v>151.25423728813558</v>
      </c>
      <c r="J93" s="31">
        <f t="shared" si="104"/>
        <v>143.14576271186442</v>
      </c>
      <c r="K93" s="31">
        <f t="shared" si="104"/>
        <v>168.64406779661016</v>
      </c>
      <c r="L93" s="31">
        <f t="shared" si="104"/>
        <v>174.91525423728811</v>
      </c>
      <c r="M93" s="31">
        <f t="shared" si="104"/>
        <v>112.27118644067797</v>
      </c>
      <c r="N93" s="31">
        <f t="shared" si="105"/>
        <v>46.033898305084755</v>
      </c>
      <c r="O93" s="31">
        <f t="shared" si="105"/>
        <v>21.966101694915253</v>
      </c>
      <c r="P93" s="31">
        <f t="shared" si="105"/>
        <v>73.670518706515821</v>
      </c>
      <c r="Q93" s="31">
        <f t="shared" si="105"/>
        <v>109.57696434911873</v>
      </c>
      <c r="R93" s="31">
        <f t="shared" si="105"/>
        <v>160.75817916668635</v>
      </c>
      <c r="S93" s="31">
        <f t="shared" si="105"/>
        <v>172.41597424437799</v>
      </c>
      <c r="T93" s="31">
        <f t="shared" si="105"/>
        <v>173.41016949152541</v>
      </c>
      <c r="U93" s="31">
        <f t="shared" si="105"/>
        <v>165.62711864406779</v>
      </c>
      <c r="V93" s="31">
        <f t="shared" si="105"/>
        <v>0</v>
      </c>
      <c r="W93" s="31">
        <f t="shared" si="105"/>
        <v>0</v>
      </c>
      <c r="X93" s="31">
        <f t="shared" si="105"/>
        <v>0</v>
      </c>
      <c r="Y93" s="31">
        <f t="shared" si="105"/>
        <v>0</v>
      </c>
      <c r="Z93" s="31">
        <f t="shared" si="105"/>
        <v>0</v>
      </c>
      <c r="AA93" s="31">
        <f t="shared" si="105"/>
        <v>0</v>
      </c>
    </row>
    <row r="94" spans="1:27" x14ac:dyDescent="0.25">
      <c r="A94" s="29">
        <f t="shared" si="95"/>
        <v>60</v>
      </c>
      <c r="B94" s="6">
        <f t="shared" ca="1" si="92"/>
        <v>148.73333333333335</v>
      </c>
      <c r="D94" s="31">
        <f t="shared" ref="D94:M103" si="106">IF($A94&gt;D$19,0,IFERROR(MIN(D$15*D$28/($A94/3600)/1000,D$31),D$31))</f>
        <v>67.716666666666669</v>
      </c>
      <c r="E94" s="31">
        <f t="shared" si="106"/>
        <v>81.900000000000006</v>
      </c>
      <c r="F94" s="31">
        <f t="shared" si="106"/>
        <v>101.1</v>
      </c>
      <c r="G94" s="31">
        <f t="shared" si="106"/>
        <v>101.09999999999998</v>
      </c>
      <c r="H94" s="31">
        <f t="shared" si="106"/>
        <v>110.22</v>
      </c>
      <c r="I94" s="31">
        <f t="shared" si="106"/>
        <v>148.73333333333335</v>
      </c>
      <c r="J94" s="31">
        <f t="shared" si="106"/>
        <v>140.76000000000002</v>
      </c>
      <c r="K94" s="31">
        <f t="shared" si="106"/>
        <v>165.83333333333331</v>
      </c>
      <c r="L94" s="31">
        <f t="shared" si="106"/>
        <v>172</v>
      </c>
      <c r="M94" s="31">
        <f t="shared" si="106"/>
        <v>110.40000000000002</v>
      </c>
      <c r="N94" s="31">
        <f t="shared" ref="N94:AA103" si="107">IF($A94&gt;N$19,0,IFERROR(MIN(N$15*N$28/($A94/3600)/1000,N$31),N$31))</f>
        <v>45.266666666666673</v>
      </c>
      <c r="O94" s="31">
        <f t="shared" si="107"/>
        <v>21.6</v>
      </c>
      <c r="P94" s="31">
        <f t="shared" si="107"/>
        <v>72.442676728073906</v>
      </c>
      <c r="Q94" s="31">
        <f t="shared" si="107"/>
        <v>107.75068160996676</v>
      </c>
      <c r="R94" s="31">
        <f t="shared" si="107"/>
        <v>158.07887618057492</v>
      </c>
      <c r="S94" s="31">
        <f t="shared" si="107"/>
        <v>169.54237467363836</v>
      </c>
      <c r="T94" s="31">
        <f t="shared" si="107"/>
        <v>170.52</v>
      </c>
      <c r="U94" s="31">
        <f t="shared" si="107"/>
        <v>162.86666666666665</v>
      </c>
      <c r="V94" s="31">
        <f t="shared" si="107"/>
        <v>0</v>
      </c>
      <c r="W94" s="31">
        <f t="shared" si="107"/>
        <v>0</v>
      </c>
      <c r="X94" s="31">
        <f t="shared" si="107"/>
        <v>0</v>
      </c>
      <c r="Y94" s="31">
        <f t="shared" si="107"/>
        <v>0</v>
      </c>
      <c r="Z94" s="31">
        <f t="shared" si="107"/>
        <v>0</v>
      </c>
      <c r="AA94" s="31">
        <f t="shared" si="107"/>
        <v>0</v>
      </c>
    </row>
    <row r="95" spans="1:27" x14ac:dyDescent="0.25">
      <c r="A95" s="29">
        <f t="shared" si="95"/>
        <v>61</v>
      </c>
      <c r="B95" s="6">
        <f t="shared" ca="1" si="92"/>
        <v>146.29508196721309</v>
      </c>
      <c r="D95" s="31">
        <f t="shared" si="106"/>
        <v>66.606557377049171</v>
      </c>
      <c r="E95" s="31">
        <f t="shared" si="106"/>
        <v>80.557377049180317</v>
      </c>
      <c r="F95" s="31">
        <f t="shared" si="106"/>
        <v>99.442622950819668</v>
      </c>
      <c r="G95" s="31">
        <f t="shared" si="106"/>
        <v>99.442622950819654</v>
      </c>
      <c r="H95" s="31">
        <f t="shared" si="106"/>
        <v>108.41311475409834</v>
      </c>
      <c r="I95" s="31">
        <f t="shared" si="106"/>
        <v>146.29508196721309</v>
      </c>
      <c r="J95" s="31">
        <f t="shared" si="106"/>
        <v>138.45245901639348</v>
      </c>
      <c r="K95" s="31">
        <f t="shared" si="106"/>
        <v>163.11475409836063</v>
      </c>
      <c r="L95" s="31">
        <f t="shared" si="106"/>
        <v>169.18032786885243</v>
      </c>
      <c r="M95" s="31">
        <f t="shared" si="106"/>
        <v>108.59016393442624</v>
      </c>
      <c r="N95" s="31">
        <f t="shared" si="107"/>
        <v>44.524590163934427</v>
      </c>
      <c r="O95" s="31">
        <f t="shared" si="107"/>
        <v>21.245901639344261</v>
      </c>
      <c r="P95" s="31">
        <f t="shared" si="107"/>
        <v>71.255091863679255</v>
      </c>
      <c r="Q95" s="31">
        <f t="shared" si="107"/>
        <v>105.98427699340992</v>
      </c>
      <c r="R95" s="31">
        <f t="shared" si="107"/>
        <v>155.48741919400811</v>
      </c>
      <c r="S95" s="31">
        <f t="shared" si="107"/>
        <v>166.76299148226721</v>
      </c>
      <c r="T95" s="31">
        <f t="shared" si="107"/>
        <v>167.72459016393444</v>
      </c>
      <c r="U95" s="31">
        <f t="shared" si="107"/>
        <v>160.19672131147539</v>
      </c>
      <c r="V95" s="31">
        <f t="shared" si="107"/>
        <v>0</v>
      </c>
      <c r="W95" s="31">
        <f t="shared" si="107"/>
        <v>0</v>
      </c>
      <c r="X95" s="31">
        <f t="shared" si="107"/>
        <v>0</v>
      </c>
      <c r="Y95" s="31">
        <f t="shared" si="107"/>
        <v>0</v>
      </c>
      <c r="Z95" s="31">
        <f t="shared" si="107"/>
        <v>0</v>
      </c>
      <c r="AA95" s="31">
        <f t="shared" si="107"/>
        <v>0</v>
      </c>
    </row>
    <row r="96" spans="1:27" x14ac:dyDescent="0.25">
      <c r="A96" s="29">
        <f t="shared" si="95"/>
        <v>62</v>
      </c>
      <c r="B96" s="6">
        <f t="shared" ca="1" si="92"/>
        <v>143.93548387096774</v>
      </c>
      <c r="D96" s="31">
        <f t="shared" si="106"/>
        <v>65.532258064516128</v>
      </c>
      <c r="E96" s="31">
        <f t="shared" si="106"/>
        <v>79.258064516129025</v>
      </c>
      <c r="F96" s="31">
        <f t="shared" si="106"/>
        <v>97.838709677419345</v>
      </c>
      <c r="G96" s="31">
        <f t="shared" si="106"/>
        <v>97.838709677419345</v>
      </c>
      <c r="H96" s="31">
        <f t="shared" si="106"/>
        <v>106.66451612903225</v>
      </c>
      <c r="I96" s="31">
        <f t="shared" si="106"/>
        <v>143.93548387096774</v>
      </c>
      <c r="J96" s="31">
        <f t="shared" si="106"/>
        <v>136.21935483870971</v>
      </c>
      <c r="K96" s="31">
        <f t="shared" si="106"/>
        <v>160.48387096774195</v>
      </c>
      <c r="L96" s="31">
        <f t="shared" si="106"/>
        <v>166.45161290322579</v>
      </c>
      <c r="M96" s="31">
        <f t="shared" si="106"/>
        <v>106.83870967741936</v>
      </c>
      <c r="N96" s="31">
        <f t="shared" si="107"/>
        <v>43.806451612903231</v>
      </c>
      <c r="O96" s="31">
        <f t="shared" si="107"/>
        <v>20.903225806451612</v>
      </c>
      <c r="P96" s="31">
        <f t="shared" si="107"/>
        <v>70.105816188458618</v>
      </c>
      <c r="Q96" s="31">
        <f t="shared" si="107"/>
        <v>104.27485317093557</v>
      </c>
      <c r="R96" s="31">
        <f t="shared" si="107"/>
        <v>152.97955759410476</v>
      </c>
      <c r="S96" s="31">
        <f t="shared" si="107"/>
        <v>164.07326581319842</v>
      </c>
      <c r="T96" s="31">
        <f t="shared" si="107"/>
        <v>165.01935483870966</v>
      </c>
      <c r="U96" s="31">
        <f t="shared" si="107"/>
        <v>157.61290322580646</v>
      </c>
      <c r="V96" s="31">
        <f t="shared" si="107"/>
        <v>0</v>
      </c>
      <c r="W96" s="31">
        <f t="shared" si="107"/>
        <v>0</v>
      </c>
      <c r="X96" s="31">
        <f t="shared" si="107"/>
        <v>0</v>
      </c>
      <c r="Y96" s="31">
        <f t="shared" si="107"/>
        <v>0</v>
      </c>
      <c r="Z96" s="31">
        <f t="shared" si="107"/>
        <v>0</v>
      </c>
      <c r="AA96" s="31">
        <f t="shared" si="107"/>
        <v>0</v>
      </c>
    </row>
    <row r="97" spans="1:27" x14ac:dyDescent="0.25">
      <c r="A97" s="29">
        <f t="shared" si="95"/>
        <v>63</v>
      </c>
      <c r="B97" s="6">
        <f t="shared" ca="1" si="92"/>
        <v>141.65079365079364</v>
      </c>
      <c r="D97" s="31">
        <f t="shared" si="106"/>
        <v>64.49206349206348</v>
      </c>
      <c r="E97" s="31">
        <f t="shared" si="106"/>
        <v>77.999999999999986</v>
      </c>
      <c r="F97" s="31">
        <f t="shared" si="106"/>
        <v>96.285714285714278</v>
      </c>
      <c r="G97" s="31">
        <f t="shared" si="106"/>
        <v>96.285714285714263</v>
      </c>
      <c r="H97" s="31">
        <f t="shared" si="106"/>
        <v>104.97142857142856</v>
      </c>
      <c r="I97" s="31">
        <f t="shared" si="106"/>
        <v>141.65079365079364</v>
      </c>
      <c r="J97" s="31">
        <f t="shared" si="106"/>
        <v>134.05714285714288</v>
      </c>
      <c r="K97" s="31">
        <f t="shared" si="106"/>
        <v>157.93650793650789</v>
      </c>
      <c r="L97" s="31">
        <f t="shared" si="106"/>
        <v>163.8095238095238</v>
      </c>
      <c r="M97" s="31">
        <f t="shared" si="106"/>
        <v>105.14285714285714</v>
      </c>
      <c r="N97" s="31">
        <f t="shared" si="107"/>
        <v>43.111111111111114</v>
      </c>
      <c r="O97" s="31">
        <f t="shared" si="107"/>
        <v>20.571428571428569</v>
      </c>
      <c r="P97" s="31">
        <f t="shared" si="107"/>
        <v>68.993025455308469</v>
      </c>
      <c r="Q97" s="31">
        <f t="shared" si="107"/>
        <v>102.6196967713969</v>
      </c>
      <c r="R97" s="31">
        <f t="shared" si="107"/>
        <v>150.55131064816658</v>
      </c>
      <c r="S97" s="31">
        <f t="shared" si="107"/>
        <v>161.46892826060792</v>
      </c>
      <c r="T97" s="31">
        <f t="shared" si="107"/>
        <v>162.39999999999998</v>
      </c>
      <c r="U97" s="31">
        <f t="shared" si="107"/>
        <v>155.11111111111109</v>
      </c>
      <c r="V97" s="31">
        <f t="shared" si="107"/>
        <v>0</v>
      </c>
      <c r="W97" s="31">
        <f t="shared" si="107"/>
        <v>0</v>
      </c>
      <c r="X97" s="31">
        <f t="shared" si="107"/>
        <v>0</v>
      </c>
      <c r="Y97" s="31">
        <f t="shared" si="107"/>
        <v>0</v>
      </c>
      <c r="Z97" s="31">
        <f t="shared" si="107"/>
        <v>0</v>
      </c>
      <c r="AA97" s="31">
        <f t="shared" si="107"/>
        <v>0</v>
      </c>
    </row>
    <row r="98" spans="1:27" x14ac:dyDescent="0.25">
      <c r="A98" s="29">
        <f t="shared" si="95"/>
        <v>64</v>
      </c>
      <c r="B98" s="6">
        <f t="shared" ref="B98:B161" ca="1" si="108">OFFSET($C98,0,$B$8)</f>
        <v>139.4375</v>
      </c>
      <c r="D98" s="31">
        <f t="shared" si="106"/>
        <v>63.484375</v>
      </c>
      <c r="E98" s="31">
        <f t="shared" si="106"/>
        <v>76.78125</v>
      </c>
      <c r="F98" s="31">
        <f t="shared" si="106"/>
        <v>94.78125</v>
      </c>
      <c r="G98" s="31">
        <f t="shared" si="106"/>
        <v>94.781249999999986</v>
      </c>
      <c r="H98" s="31">
        <f t="shared" si="106"/>
        <v>103.33125</v>
      </c>
      <c r="I98" s="31">
        <f t="shared" si="106"/>
        <v>139.4375</v>
      </c>
      <c r="J98" s="31">
        <f t="shared" si="106"/>
        <v>131.96250000000003</v>
      </c>
      <c r="K98" s="31">
        <f t="shared" si="106"/>
        <v>155.46875</v>
      </c>
      <c r="L98" s="31">
        <f t="shared" si="106"/>
        <v>161.25</v>
      </c>
      <c r="M98" s="31">
        <f t="shared" si="106"/>
        <v>103.50000000000001</v>
      </c>
      <c r="N98" s="31">
        <f t="shared" si="107"/>
        <v>42.437500000000007</v>
      </c>
      <c r="O98" s="31">
        <f t="shared" si="107"/>
        <v>20.25</v>
      </c>
      <c r="P98" s="31">
        <f t="shared" si="107"/>
        <v>67.915009432569278</v>
      </c>
      <c r="Q98" s="31">
        <f t="shared" si="107"/>
        <v>101.01626400934384</v>
      </c>
      <c r="R98" s="31">
        <f t="shared" si="107"/>
        <v>148.19894641928897</v>
      </c>
      <c r="S98" s="31">
        <f t="shared" si="107"/>
        <v>158.94597625653597</v>
      </c>
      <c r="T98" s="31">
        <f t="shared" si="107"/>
        <v>159.86250000000001</v>
      </c>
      <c r="U98" s="31">
        <f t="shared" si="107"/>
        <v>152.6875</v>
      </c>
      <c r="V98" s="31">
        <f t="shared" si="107"/>
        <v>0</v>
      </c>
      <c r="W98" s="31">
        <f t="shared" si="107"/>
        <v>0</v>
      </c>
      <c r="X98" s="31">
        <f t="shared" si="107"/>
        <v>0</v>
      </c>
      <c r="Y98" s="31">
        <f t="shared" si="107"/>
        <v>0</v>
      </c>
      <c r="Z98" s="31">
        <f t="shared" si="107"/>
        <v>0</v>
      </c>
      <c r="AA98" s="31">
        <f t="shared" si="107"/>
        <v>0</v>
      </c>
    </row>
    <row r="99" spans="1:27" x14ac:dyDescent="0.25">
      <c r="A99" s="29">
        <f t="shared" si="95"/>
        <v>65</v>
      </c>
      <c r="B99" s="6">
        <f t="shared" ca="1" si="108"/>
        <v>137.29230769230773</v>
      </c>
      <c r="D99" s="31">
        <f t="shared" si="106"/>
        <v>62.507692307692309</v>
      </c>
      <c r="E99" s="31">
        <f t="shared" si="106"/>
        <v>75.599999999999994</v>
      </c>
      <c r="F99" s="31">
        <f t="shared" si="106"/>
        <v>93.32307692307694</v>
      </c>
      <c r="G99" s="31">
        <f t="shared" si="106"/>
        <v>93.323076923076925</v>
      </c>
      <c r="H99" s="31">
        <f t="shared" si="106"/>
        <v>101.74153846153847</v>
      </c>
      <c r="I99" s="31">
        <f t="shared" si="106"/>
        <v>137.29230769230773</v>
      </c>
      <c r="J99" s="31">
        <f t="shared" si="106"/>
        <v>129.93230769230775</v>
      </c>
      <c r="K99" s="31">
        <f t="shared" si="106"/>
        <v>153.07692307692309</v>
      </c>
      <c r="L99" s="31">
        <f t="shared" si="106"/>
        <v>158.76923076923077</v>
      </c>
      <c r="M99" s="31">
        <f t="shared" si="106"/>
        <v>101.90769230769233</v>
      </c>
      <c r="N99" s="31">
        <f t="shared" si="107"/>
        <v>41.7846153846154</v>
      </c>
      <c r="O99" s="31">
        <f t="shared" si="107"/>
        <v>19.938461538461539</v>
      </c>
      <c r="P99" s="31">
        <f t="shared" si="107"/>
        <v>66.870163133606681</v>
      </c>
      <c r="Q99" s="31">
        <f t="shared" si="107"/>
        <v>99.462167639969323</v>
      </c>
      <c r="R99" s="31">
        <f t="shared" si="107"/>
        <v>145.918962628223</v>
      </c>
      <c r="S99" s="31">
        <f t="shared" si="107"/>
        <v>156.50065354489695</v>
      </c>
      <c r="T99" s="31">
        <f t="shared" si="107"/>
        <v>157.40307692307692</v>
      </c>
      <c r="U99" s="31">
        <f t="shared" si="107"/>
        <v>150.33846153846156</v>
      </c>
      <c r="V99" s="31">
        <f t="shared" si="107"/>
        <v>0</v>
      </c>
      <c r="W99" s="31">
        <f t="shared" si="107"/>
        <v>0</v>
      </c>
      <c r="X99" s="31">
        <f t="shared" si="107"/>
        <v>0</v>
      </c>
      <c r="Y99" s="31">
        <f t="shared" si="107"/>
        <v>0</v>
      </c>
      <c r="Z99" s="31">
        <f t="shared" si="107"/>
        <v>0</v>
      </c>
      <c r="AA99" s="31">
        <f t="shared" si="107"/>
        <v>0</v>
      </c>
    </row>
    <row r="100" spans="1:27" x14ac:dyDescent="0.25">
      <c r="A100" s="29">
        <f t="shared" ref="A100:A163" si="109">A99+1</f>
        <v>66</v>
      </c>
      <c r="B100" s="6">
        <f t="shared" ca="1" si="108"/>
        <v>135.21212121212122</v>
      </c>
      <c r="D100" s="31">
        <f t="shared" si="106"/>
        <v>61.560606060606055</v>
      </c>
      <c r="E100" s="31">
        <f t="shared" si="106"/>
        <v>74.454545454545453</v>
      </c>
      <c r="F100" s="31">
        <f t="shared" si="106"/>
        <v>91.909090909090907</v>
      </c>
      <c r="G100" s="31">
        <f t="shared" si="106"/>
        <v>91.909090909090892</v>
      </c>
      <c r="H100" s="31">
        <f t="shared" si="106"/>
        <v>100.2</v>
      </c>
      <c r="I100" s="31">
        <f t="shared" si="106"/>
        <v>135.21212121212122</v>
      </c>
      <c r="J100" s="31">
        <f t="shared" si="106"/>
        <v>127.96363636363638</v>
      </c>
      <c r="K100" s="31">
        <f t="shared" si="106"/>
        <v>150.75757575757575</v>
      </c>
      <c r="L100" s="31">
        <f t="shared" si="106"/>
        <v>156.36363636363635</v>
      </c>
      <c r="M100" s="31">
        <f t="shared" si="106"/>
        <v>100.36363636363639</v>
      </c>
      <c r="N100" s="31">
        <f t="shared" si="107"/>
        <v>41.151515151515156</v>
      </c>
      <c r="O100" s="31">
        <f t="shared" si="107"/>
        <v>19.636363636363637</v>
      </c>
      <c r="P100" s="31">
        <f t="shared" si="107"/>
        <v>65.856978843703544</v>
      </c>
      <c r="Q100" s="31">
        <f t="shared" si="107"/>
        <v>97.95516509996979</v>
      </c>
      <c r="R100" s="31">
        <f t="shared" si="107"/>
        <v>143.70806925506812</v>
      </c>
      <c r="S100" s="31">
        <f t="shared" si="107"/>
        <v>154.12943152148944</v>
      </c>
      <c r="T100" s="31">
        <f t="shared" si="107"/>
        <v>155.01818181818183</v>
      </c>
      <c r="U100" s="31">
        <f t="shared" si="107"/>
        <v>148.06060606060606</v>
      </c>
      <c r="V100" s="31">
        <f t="shared" si="107"/>
        <v>0</v>
      </c>
      <c r="W100" s="31">
        <f t="shared" si="107"/>
        <v>0</v>
      </c>
      <c r="X100" s="31">
        <f t="shared" si="107"/>
        <v>0</v>
      </c>
      <c r="Y100" s="31">
        <f t="shared" si="107"/>
        <v>0</v>
      </c>
      <c r="Z100" s="31">
        <f t="shared" si="107"/>
        <v>0</v>
      </c>
      <c r="AA100" s="31">
        <f t="shared" si="107"/>
        <v>0</v>
      </c>
    </row>
    <row r="101" spans="1:27" x14ac:dyDescent="0.25">
      <c r="A101" s="29">
        <f t="shared" si="109"/>
        <v>67</v>
      </c>
      <c r="B101" s="6">
        <f t="shared" ca="1" si="108"/>
        <v>133.19402985074629</v>
      </c>
      <c r="D101" s="31">
        <f t="shared" si="106"/>
        <v>60.641791044776127</v>
      </c>
      <c r="E101" s="31">
        <f t="shared" si="106"/>
        <v>73.343283582089555</v>
      </c>
      <c r="F101" s="31">
        <f t="shared" si="106"/>
        <v>90.53731343283583</v>
      </c>
      <c r="G101" s="31">
        <f t="shared" si="106"/>
        <v>90.537313432835816</v>
      </c>
      <c r="H101" s="31">
        <f t="shared" si="106"/>
        <v>98.704477611940305</v>
      </c>
      <c r="I101" s="31">
        <f t="shared" si="106"/>
        <v>133.19402985074629</v>
      </c>
      <c r="J101" s="31">
        <f t="shared" si="106"/>
        <v>126.05373134328363</v>
      </c>
      <c r="K101" s="31">
        <f t="shared" si="106"/>
        <v>148.50746268656715</v>
      </c>
      <c r="L101" s="31">
        <f t="shared" si="106"/>
        <v>154.02985074626866</v>
      </c>
      <c r="M101" s="31">
        <f t="shared" si="106"/>
        <v>98.865671641791067</v>
      </c>
      <c r="N101" s="31">
        <f t="shared" si="107"/>
        <v>40.53731343283583</v>
      </c>
      <c r="O101" s="31">
        <f t="shared" si="107"/>
        <v>19.343283582089551</v>
      </c>
      <c r="P101" s="31">
        <f t="shared" si="107"/>
        <v>64.874038860961704</v>
      </c>
      <c r="Q101" s="31">
        <f t="shared" si="107"/>
        <v>96.493147710418015</v>
      </c>
      <c r="R101" s="31">
        <f t="shared" si="107"/>
        <v>141.56317269902235</v>
      </c>
      <c r="S101" s="31">
        <f t="shared" si="107"/>
        <v>151.82899224504931</v>
      </c>
      <c r="T101" s="31">
        <f t="shared" si="107"/>
        <v>152.70447761194032</v>
      </c>
      <c r="U101" s="31">
        <f t="shared" si="107"/>
        <v>145.85074626865671</v>
      </c>
      <c r="V101" s="31">
        <f t="shared" si="107"/>
        <v>0</v>
      </c>
      <c r="W101" s="31">
        <f t="shared" si="107"/>
        <v>0</v>
      </c>
      <c r="X101" s="31">
        <f t="shared" si="107"/>
        <v>0</v>
      </c>
      <c r="Y101" s="31">
        <f t="shared" si="107"/>
        <v>0</v>
      </c>
      <c r="Z101" s="31">
        <f t="shared" si="107"/>
        <v>0</v>
      </c>
      <c r="AA101" s="31">
        <f t="shared" si="107"/>
        <v>0</v>
      </c>
    </row>
    <row r="102" spans="1:27" x14ac:dyDescent="0.25">
      <c r="A102" s="29">
        <f t="shared" si="109"/>
        <v>68</v>
      </c>
      <c r="B102" s="6">
        <f t="shared" ca="1" si="108"/>
        <v>131.23529411764707</v>
      </c>
      <c r="D102" s="31">
        <f t="shared" si="106"/>
        <v>59.75</v>
      </c>
      <c r="E102" s="31">
        <f t="shared" si="106"/>
        <v>72.264705882352942</v>
      </c>
      <c r="F102" s="31">
        <f t="shared" si="106"/>
        <v>89.205882352941174</v>
      </c>
      <c r="G102" s="31">
        <f t="shared" si="106"/>
        <v>89.20588235294116</v>
      </c>
      <c r="H102" s="31">
        <f t="shared" si="106"/>
        <v>97.252941176470586</v>
      </c>
      <c r="I102" s="31">
        <f t="shared" si="106"/>
        <v>131.23529411764707</v>
      </c>
      <c r="J102" s="31">
        <f t="shared" si="106"/>
        <v>124.20000000000003</v>
      </c>
      <c r="K102" s="31">
        <f t="shared" si="106"/>
        <v>146.3235294117647</v>
      </c>
      <c r="L102" s="31">
        <f t="shared" si="106"/>
        <v>151.76470588235293</v>
      </c>
      <c r="M102" s="31">
        <f t="shared" si="106"/>
        <v>97.411764705882362</v>
      </c>
      <c r="N102" s="31">
        <f t="shared" si="107"/>
        <v>39.941176470588246</v>
      </c>
      <c r="O102" s="31">
        <f t="shared" si="107"/>
        <v>19.058823529411764</v>
      </c>
      <c r="P102" s="31">
        <f t="shared" si="107"/>
        <v>63.920008877712263</v>
      </c>
      <c r="Q102" s="31">
        <f t="shared" si="107"/>
        <v>95.074130832323618</v>
      </c>
      <c r="R102" s="31">
        <f t="shared" si="107"/>
        <v>139.48136133580141</v>
      </c>
      <c r="S102" s="31">
        <f t="shared" si="107"/>
        <v>149.59621294732796</v>
      </c>
      <c r="T102" s="31">
        <f t="shared" si="107"/>
        <v>150.45882352941177</v>
      </c>
      <c r="U102" s="31">
        <f t="shared" si="107"/>
        <v>143.70588235294119</v>
      </c>
      <c r="V102" s="31">
        <f t="shared" si="107"/>
        <v>0</v>
      </c>
      <c r="W102" s="31">
        <f t="shared" si="107"/>
        <v>0</v>
      </c>
      <c r="X102" s="31">
        <f t="shared" si="107"/>
        <v>0</v>
      </c>
      <c r="Y102" s="31">
        <f t="shared" si="107"/>
        <v>0</v>
      </c>
      <c r="Z102" s="31">
        <f t="shared" si="107"/>
        <v>0</v>
      </c>
      <c r="AA102" s="31">
        <f t="shared" si="107"/>
        <v>0</v>
      </c>
    </row>
    <row r="103" spans="1:27" x14ac:dyDescent="0.25">
      <c r="A103" s="29">
        <f t="shared" si="109"/>
        <v>69</v>
      </c>
      <c r="B103" s="6">
        <f t="shared" ca="1" si="108"/>
        <v>129.33333333333337</v>
      </c>
      <c r="D103" s="31">
        <f t="shared" si="106"/>
        <v>58.884057971014492</v>
      </c>
      <c r="E103" s="31">
        <f t="shared" si="106"/>
        <v>71.217391304347842</v>
      </c>
      <c r="F103" s="31">
        <f t="shared" si="106"/>
        <v>87.913043478260875</v>
      </c>
      <c r="G103" s="31">
        <f t="shared" si="106"/>
        <v>87.91304347826086</v>
      </c>
      <c r="H103" s="31">
        <f t="shared" si="106"/>
        <v>95.843478260869574</v>
      </c>
      <c r="I103" s="31">
        <f t="shared" si="106"/>
        <v>129.33333333333337</v>
      </c>
      <c r="J103" s="31">
        <f t="shared" si="106"/>
        <v>122.40000000000003</v>
      </c>
      <c r="K103" s="31">
        <f t="shared" si="106"/>
        <v>144.20289855072463</v>
      </c>
      <c r="L103" s="31">
        <f t="shared" si="106"/>
        <v>149.56521739130434</v>
      </c>
      <c r="M103" s="31">
        <f t="shared" si="106"/>
        <v>96.000000000000014</v>
      </c>
      <c r="N103" s="31">
        <f t="shared" si="107"/>
        <v>39.362318840579718</v>
      </c>
      <c r="O103" s="31">
        <f t="shared" si="107"/>
        <v>18.782608695652176</v>
      </c>
      <c r="P103" s="31">
        <f t="shared" si="107"/>
        <v>62.993631937455575</v>
      </c>
      <c r="Q103" s="31">
        <f t="shared" si="107"/>
        <v>93.696244878231965</v>
      </c>
      <c r="R103" s="31">
        <f t="shared" si="107"/>
        <v>137.45989233093474</v>
      </c>
      <c r="S103" s="31">
        <f t="shared" si="107"/>
        <v>147.42815189012032</v>
      </c>
      <c r="T103" s="31">
        <f t="shared" si="107"/>
        <v>148.27826086956523</v>
      </c>
      <c r="U103" s="31">
        <f t="shared" si="107"/>
        <v>141.62318840579712</v>
      </c>
      <c r="V103" s="31">
        <f t="shared" si="107"/>
        <v>0</v>
      </c>
      <c r="W103" s="31">
        <f t="shared" si="107"/>
        <v>0</v>
      </c>
      <c r="X103" s="31">
        <f t="shared" si="107"/>
        <v>0</v>
      </c>
      <c r="Y103" s="31">
        <f t="shared" si="107"/>
        <v>0</v>
      </c>
      <c r="Z103" s="31">
        <f t="shared" si="107"/>
        <v>0</v>
      </c>
      <c r="AA103" s="31">
        <f t="shared" si="107"/>
        <v>0</v>
      </c>
    </row>
    <row r="104" spans="1:27" x14ac:dyDescent="0.25">
      <c r="A104" s="29">
        <f t="shared" si="109"/>
        <v>70</v>
      </c>
      <c r="B104" s="6">
        <f t="shared" ca="1" si="108"/>
        <v>127.48571428571429</v>
      </c>
      <c r="D104" s="31">
        <f t="shared" ref="D104:M113" si="110">IF($A104&gt;D$19,0,IFERROR(MIN(D$15*D$28/($A104/3600)/1000,D$31),D$31))</f>
        <v>58.042857142857137</v>
      </c>
      <c r="E104" s="31">
        <f t="shared" si="110"/>
        <v>70.2</v>
      </c>
      <c r="F104" s="31">
        <f t="shared" si="110"/>
        <v>86.657142857142858</v>
      </c>
      <c r="G104" s="31">
        <f t="shared" si="110"/>
        <v>86.657142857142844</v>
      </c>
      <c r="H104" s="31">
        <f t="shared" si="110"/>
        <v>94.474285714285713</v>
      </c>
      <c r="I104" s="31">
        <f t="shared" si="110"/>
        <v>127.48571428571429</v>
      </c>
      <c r="J104" s="31">
        <f t="shared" si="110"/>
        <v>120.6514285714286</v>
      </c>
      <c r="K104" s="31">
        <f t="shared" si="110"/>
        <v>142.14285714285714</v>
      </c>
      <c r="L104" s="31">
        <f t="shared" si="110"/>
        <v>147.42857142857142</v>
      </c>
      <c r="M104" s="31">
        <f t="shared" si="110"/>
        <v>94.628571428571433</v>
      </c>
      <c r="N104" s="31">
        <f t="shared" ref="N104:AA113" si="111">IF($A104&gt;N$19,0,IFERROR(MIN(N$15*N$28/($A104/3600)/1000,N$31),N$31))</f>
        <v>38.800000000000004</v>
      </c>
      <c r="O104" s="31">
        <f t="shared" si="111"/>
        <v>18.514285714285712</v>
      </c>
      <c r="P104" s="31">
        <f t="shared" si="111"/>
        <v>62.093722909777632</v>
      </c>
      <c r="Q104" s="31">
        <f t="shared" si="111"/>
        <v>92.357727094257228</v>
      </c>
      <c r="R104" s="31">
        <f t="shared" si="111"/>
        <v>135.49617958334994</v>
      </c>
      <c r="S104" s="31">
        <f t="shared" si="111"/>
        <v>145.32203543454716</v>
      </c>
      <c r="T104" s="31">
        <f t="shared" si="111"/>
        <v>146.16</v>
      </c>
      <c r="U104" s="31">
        <f t="shared" si="111"/>
        <v>139.6</v>
      </c>
      <c r="V104" s="31">
        <f t="shared" si="111"/>
        <v>0</v>
      </c>
      <c r="W104" s="31">
        <f t="shared" si="111"/>
        <v>0</v>
      </c>
      <c r="X104" s="31">
        <f t="shared" si="111"/>
        <v>0</v>
      </c>
      <c r="Y104" s="31">
        <f t="shared" si="111"/>
        <v>0</v>
      </c>
      <c r="Z104" s="31">
        <f t="shared" si="111"/>
        <v>0</v>
      </c>
      <c r="AA104" s="31">
        <f t="shared" si="111"/>
        <v>0</v>
      </c>
    </row>
    <row r="105" spans="1:27" x14ac:dyDescent="0.25">
      <c r="A105" s="29">
        <f t="shared" si="109"/>
        <v>71</v>
      </c>
      <c r="B105" s="6">
        <f t="shared" ca="1" si="108"/>
        <v>125.69014084507045</v>
      </c>
      <c r="D105" s="31">
        <f t="shared" si="110"/>
        <v>57.225352112676063</v>
      </c>
      <c r="E105" s="31">
        <f t="shared" si="110"/>
        <v>69.211267605633807</v>
      </c>
      <c r="F105" s="31">
        <f t="shared" si="110"/>
        <v>85.436619718309871</v>
      </c>
      <c r="G105" s="31">
        <f t="shared" si="110"/>
        <v>85.436619718309856</v>
      </c>
      <c r="H105" s="31">
        <f t="shared" si="110"/>
        <v>93.143661971830994</v>
      </c>
      <c r="I105" s="31">
        <f t="shared" si="110"/>
        <v>125.69014084507045</v>
      </c>
      <c r="J105" s="31">
        <f t="shared" si="110"/>
        <v>118.95211267605636</v>
      </c>
      <c r="K105" s="31">
        <f t="shared" si="110"/>
        <v>140.14084507042253</v>
      </c>
      <c r="L105" s="31">
        <f t="shared" si="110"/>
        <v>145.35211267605632</v>
      </c>
      <c r="M105" s="31">
        <f t="shared" si="110"/>
        <v>93.295774647887342</v>
      </c>
      <c r="N105" s="31">
        <f t="shared" si="111"/>
        <v>38.253521126760567</v>
      </c>
      <c r="O105" s="31">
        <f t="shared" si="111"/>
        <v>18.253521126760567</v>
      </c>
      <c r="P105" s="31">
        <f t="shared" si="111"/>
        <v>61.219163432175137</v>
      </c>
      <c r="Q105" s="31">
        <f t="shared" si="111"/>
        <v>91.056914036591635</v>
      </c>
      <c r="R105" s="31">
        <f t="shared" si="111"/>
        <v>133.58778268780978</v>
      </c>
      <c r="S105" s="31">
        <f t="shared" si="111"/>
        <v>143.27524620307466</v>
      </c>
      <c r="T105" s="31">
        <f t="shared" si="111"/>
        <v>144.10140845070424</v>
      </c>
      <c r="U105" s="31">
        <f t="shared" si="111"/>
        <v>137.63380281690141</v>
      </c>
      <c r="V105" s="31">
        <f t="shared" si="111"/>
        <v>0</v>
      </c>
      <c r="W105" s="31">
        <f t="shared" si="111"/>
        <v>0</v>
      </c>
      <c r="X105" s="31">
        <f t="shared" si="111"/>
        <v>0</v>
      </c>
      <c r="Y105" s="31">
        <f t="shared" si="111"/>
        <v>0</v>
      </c>
      <c r="Z105" s="31">
        <f t="shared" si="111"/>
        <v>0</v>
      </c>
      <c r="AA105" s="31">
        <f t="shared" si="111"/>
        <v>0</v>
      </c>
    </row>
    <row r="106" spans="1:27" x14ac:dyDescent="0.25">
      <c r="A106" s="29">
        <f t="shared" si="109"/>
        <v>72</v>
      </c>
      <c r="B106" s="6">
        <f t="shared" ca="1" si="108"/>
        <v>123.94444444444446</v>
      </c>
      <c r="D106" s="31">
        <f t="shared" si="110"/>
        <v>56.430555555555557</v>
      </c>
      <c r="E106" s="31">
        <f t="shared" si="110"/>
        <v>68.25</v>
      </c>
      <c r="F106" s="31">
        <f t="shared" si="110"/>
        <v>84.25</v>
      </c>
      <c r="G106" s="31">
        <f t="shared" si="110"/>
        <v>84.249999999999986</v>
      </c>
      <c r="H106" s="31">
        <f t="shared" si="110"/>
        <v>91.85</v>
      </c>
      <c r="I106" s="31">
        <f t="shared" si="110"/>
        <v>123.94444444444446</v>
      </c>
      <c r="J106" s="31">
        <f t="shared" si="110"/>
        <v>117.30000000000001</v>
      </c>
      <c r="K106" s="31">
        <f t="shared" si="110"/>
        <v>138.19444444444443</v>
      </c>
      <c r="L106" s="31">
        <f t="shared" si="110"/>
        <v>143.33333333333331</v>
      </c>
      <c r="M106" s="31">
        <f t="shared" si="110"/>
        <v>92.000000000000014</v>
      </c>
      <c r="N106" s="31">
        <f t="shared" si="111"/>
        <v>37.722222222222229</v>
      </c>
      <c r="O106" s="31">
        <f t="shared" si="111"/>
        <v>18</v>
      </c>
      <c r="P106" s="31">
        <f t="shared" si="111"/>
        <v>60.368897273394921</v>
      </c>
      <c r="Q106" s="31">
        <f t="shared" si="111"/>
        <v>89.792234674972306</v>
      </c>
      <c r="R106" s="31">
        <f t="shared" si="111"/>
        <v>131.73239681714574</v>
      </c>
      <c r="S106" s="31">
        <f t="shared" si="111"/>
        <v>141.28531222803196</v>
      </c>
      <c r="T106" s="31">
        <f t="shared" si="111"/>
        <v>142.1</v>
      </c>
      <c r="U106" s="31">
        <f t="shared" si="111"/>
        <v>135.72222222222223</v>
      </c>
      <c r="V106" s="31">
        <f t="shared" si="111"/>
        <v>0</v>
      </c>
      <c r="W106" s="31">
        <f t="shared" si="111"/>
        <v>0</v>
      </c>
      <c r="X106" s="31">
        <f t="shared" si="111"/>
        <v>0</v>
      </c>
      <c r="Y106" s="31">
        <f t="shared" si="111"/>
        <v>0</v>
      </c>
      <c r="Z106" s="31">
        <f t="shared" si="111"/>
        <v>0</v>
      </c>
      <c r="AA106" s="31">
        <f t="shared" si="111"/>
        <v>0</v>
      </c>
    </row>
    <row r="107" spans="1:27" x14ac:dyDescent="0.25">
      <c r="A107" s="29">
        <f t="shared" si="109"/>
        <v>73</v>
      </c>
      <c r="B107" s="6">
        <f t="shared" ca="1" si="108"/>
        <v>122.24657534246577</v>
      </c>
      <c r="D107" s="31">
        <f t="shared" si="110"/>
        <v>55.657534246575345</v>
      </c>
      <c r="E107" s="31">
        <f t="shared" si="110"/>
        <v>67.31506849315069</v>
      </c>
      <c r="F107" s="31">
        <f t="shared" si="110"/>
        <v>83.095890410958901</v>
      </c>
      <c r="G107" s="31">
        <f t="shared" si="110"/>
        <v>83.095890410958887</v>
      </c>
      <c r="H107" s="31">
        <f t="shared" si="110"/>
        <v>90.591780821917808</v>
      </c>
      <c r="I107" s="31">
        <f t="shared" si="110"/>
        <v>122.24657534246577</v>
      </c>
      <c r="J107" s="31">
        <f t="shared" si="110"/>
        <v>115.69315068493154</v>
      </c>
      <c r="K107" s="31">
        <f t="shared" si="110"/>
        <v>136.30136986301372</v>
      </c>
      <c r="L107" s="31">
        <f t="shared" si="110"/>
        <v>141.36986301369862</v>
      </c>
      <c r="M107" s="31">
        <f t="shared" si="110"/>
        <v>90.739726027397282</v>
      </c>
      <c r="N107" s="31">
        <f t="shared" si="111"/>
        <v>37.205479452054803</v>
      </c>
      <c r="O107" s="31">
        <f t="shared" si="111"/>
        <v>17.753424657534246</v>
      </c>
      <c r="P107" s="31">
        <f t="shared" si="111"/>
        <v>59.541926077868965</v>
      </c>
      <c r="Q107" s="31">
        <f t="shared" si="111"/>
        <v>88.562204062986396</v>
      </c>
      <c r="R107" s="31">
        <f t="shared" si="111"/>
        <v>129.92784343608898</v>
      </c>
      <c r="S107" s="31">
        <f t="shared" si="111"/>
        <v>139.34989699203155</v>
      </c>
      <c r="T107" s="31">
        <f t="shared" si="111"/>
        <v>140.15342465753426</v>
      </c>
      <c r="U107" s="31">
        <f t="shared" si="111"/>
        <v>133.86301369863014</v>
      </c>
      <c r="V107" s="31">
        <f t="shared" si="111"/>
        <v>0</v>
      </c>
      <c r="W107" s="31">
        <f t="shared" si="111"/>
        <v>0</v>
      </c>
      <c r="X107" s="31">
        <f t="shared" si="111"/>
        <v>0</v>
      </c>
      <c r="Y107" s="31">
        <f t="shared" si="111"/>
        <v>0</v>
      </c>
      <c r="Z107" s="31">
        <f t="shared" si="111"/>
        <v>0</v>
      </c>
      <c r="AA107" s="31">
        <f t="shared" si="111"/>
        <v>0</v>
      </c>
    </row>
    <row r="108" spans="1:27" x14ac:dyDescent="0.25">
      <c r="A108" s="29">
        <f t="shared" si="109"/>
        <v>74</v>
      </c>
      <c r="B108" s="6">
        <f t="shared" ca="1" si="108"/>
        <v>120.5945945945946</v>
      </c>
      <c r="D108" s="31">
        <f t="shared" si="110"/>
        <v>54.905405405405396</v>
      </c>
      <c r="E108" s="31">
        <f t="shared" si="110"/>
        <v>66.405405405405403</v>
      </c>
      <c r="F108" s="31">
        <f t="shared" si="110"/>
        <v>81.972972972972968</v>
      </c>
      <c r="G108" s="31">
        <f t="shared" si="110"/>
        <v>81.972972972972954</v>
      </c>
      <c r="H108" s="31">
        <f t="shared" si="110"/>
        <v>89.367567567567562</v>
      </c>
      <c r="I108" s="31">
        <f t="shared" si="110"/>
        <v>120.5945945945946</v>
      </c>
      <c r="J108" s="31">
        <f t="shared" si="110"/>
        <v>114.12972972972975</v>
      </c>
      <c r="K108" s="31">
        <f t="shared" si="110"/>
        <v>134.45945945945942</v>
      </c>
      <c r="L108" s="31">
        <f t="shared" si="110"/>
        <v>139.45945945945942</v>
      </c>
      <c r="M108" s="31">
        <f t="shared" si="110"/>
        <v>89.513513513513516</v>
      </c>
      <c r="N108" s="31">
        <f t="shared" si="111"/>
        <v>36.702702702702709</v>
      </c>
      <c r="O108" s="31">
        <f t="shared" si="111"/>
        <v>17.513513513513512</v>
      </c>
      <c r="P108" s="31">
        <f t="shared" si="111"/>
        <v>58.737305455195056</v>
      </c>
      <c r="Q108" s="31">
        <f t="shared" si="111"/>
        <v>87.365417521594679</v>
      </c>
      <c r="R108" s="31">
        <f t="shared" si="111"/>
        <v>128.17206176803373</v>
      </c>
      <c r="S108" s="31">
        <f t="shared" si="111"/>
        <v>137.46679027592302</v>
      </c>
      <c r="T108" s="31">
        <f t="shared" si="111"/>
        <v>138.25945945945946</v>
      </c>
      <c r="U108" s="31">
        <f t="shared" si="111"/>
        <v>132.05405405405406</v>
      </c>
      <c r="V108" s="31">
        <f t="shared" si="111"/>
        <v>0</v>
      </c>
      <c r="W108" s="31">
        <f t="shared" si="111"/>
        <v>0</v>
      </c>
      <c r="X108" s="31">
        <f t="shared" si="111"/>
        <v>0</v>
      </c>
      <c r="Y108" s="31">
        <f t="shared" si="111"/>
        <v>0</v>
      </c>
      <c r="Z108" s="31">
        <f t="shared" si="111"/>
        <v>0</v>
      </c>
      <c r="AA108" s="31">
        <f t="shared" si="111"/>
        <v>0</v>
      </c>
    </row>
    <row r="109" spans="1:27" x14ac:dyDescent="0.25">
      <c r="A109" s="29">
        <f t="shared" si="109"/>
        <v>75</v>
      </c>
      <c r="B109" s="6">
        <f t="shared" ca="1" si="108"/>
        <v>118.98666666666669</v>
      </c>
      <c r="D109" s="31">
        <f t="shared" si="110"/>
        <v>54.173333333333339</v>
      </c>
      <c r="E109" s="31">
        <f t="shared" si="110"/>
        <v>65.52</v>
      </c>
      <c r="F109" s="31">
        <f t="shared" si="110"/>
        <v>80.88</v>
      </c>
      <c r="G109" s="31">
        <f t="shared" si="110"/>
        <v>80.88</v>
      </c>
      <c r="H109" s="31">
        <f t="shared" si="110"/>
        <v>88.176000000000002</v>
      </c>
      <c r="I109" s="31">
        <f t="shared" si="110"/>
        <v>118.98666666666669</v>
      </c>
      <c r="J109" s="31">
        <f t="shared" si="110"/>
        <v>112.60800000000003</v>
      </c>
      <c r="K109" s="31">
        <f t="shared" si="110"/>
        <v>132.66666666666666</v>
      </c>
      <c r="L109" s="31">
        <f t="shared" si="110"/>
        <v>137.6</v>
      </c>
      <c r="M109" s="31">
        <f t="shared" si="110"/>
        <v>88.320000000000022</v>
      </c>
      <c r="N109" s="31">
        <f t="shared" si="111"/>
        <v>36.213333333333345</v>
      </c>
      <c r="O109" s="31">
        <f t="shared" si="111"/>
        <v>17.28</v>
      </c>
      <c r="P109" s="31">
        <f t="shared" si="111"/>
        <v>57.95414138245912</v>
      </c>
      <c r="Q109" s="31">
        <f t="shared" si="111"/>
        <v>86.200545287973426</v>
      </c>
      <c r="R109" s="31">
        <f t="shared" si="111"/>
        <v>126.46310094445994</v>
      </c>
      <c r="S109" s="31">
        <f t="shared" si="111"/>
        <v>135.63389973891069</v>
      </c>
      <c r="T109" s="31">
        <f t="shared" si="111"/>
        <v>136.416</v>
      </c>
      <c r="U109" s="31">
        <f t="shared" si="111"/>
        <v>130.29333333333332</v>
      </c>
      <c r="V109" s="31">
        <f t="shared" si="111"/>
        <v>0</v>
      </c>
      <c r="W109" s="31">
        <f t="shared" si="111"/>
        <v>0</v>
      </c>
      <c r="X109" s="31">
        <f t="shared" si="111"/>
        <v>0</v>
      </c>
      <c r="Y109" s="31">
        <f t="shared" si="111"/>
        <v>0</v>
      </c>
      <c r="Z109" s="31">
        <f t="shared" si="111"/>
        <v>0</v>
      </c>
      <c r="AA109" s="31">
        <f t="shared" si="111"/>
        <v>0</v>
      </c>
    </row>
    <row r="110" spans="1:27" x14ac:dyDescent="0.25">
      <c r="A110" s="29">
        <f t="shared" si="109"/>
        <v>76</v>
      </c>
      <c r="B110" s="6">
        <f t="shared" ca="1" si="108"/>
        <v>117.42105263157896</v>
      </c>
      <c r="D110" s="31">
        <f t="shared" si="110"/>
        <v>53.460526315789473</v>
      </c>
      <c r="E110" s="31">
        <f t="shared" si="110"/>
        <v>64.65789473684211</v>
      </c>
      <c r="F110" s="31">
        <f t="shared" si="110"/>
        <v>79.81578947368422</v>
      </c>
      <c r="G110" s="31">
        <f t="shared" si="110"/>
        <v>79.815789473684205</v>
      </c>
      <c r="H110" s="31">
        <f t="shared" si="110"/>
        <v>87.015789473684208</v>
      </c>
      <c r="I110" s="31">
        <f t="shared" si="110"/>
        <v>117.42105263157896</v>
      </c>
      <c r="J110" s="31">
        <f t="shared" si="110"/>
        <v>111.12631578947371</v>
      </c>
      <c r="K110" s="31">
        <f t="shared" si="110"/>
        <v>130.92105263157893</v>
      </c>
      <c r="L110" s="31">
        <f t="shared" si="110"/>
        <v>135.78947368421049</v>
      </c>
      <c r="M110" s="31">
        <f t="shared" si="110"/>
        <v>87.15789473684211</v>
      </c>
      <c r="N110" s="31">
        <f t="shared" si="111"/>
        <v>35.736842105263158</v>
      </c>
      <c r="O110" s="31">
        <f t="shared" si="111"/>
        <v>17.052631578947366</v>
      </c>
      <c r="P110" s="31">
        <f t="shared" si="111"/>
        <v>57.191586890584659</v>
      </c>
      <c r="Q110" s="31">
        <f t="shared" si="111"/>
        <v>85.066327586815873</v>
      </c>
      <c r="R110" s="31">
        <f t="shared" si="111"/>
        <v>124.7991127741381</v>
      </c>
      <c r="S110" s="31">
        <f t="shared" si="111"/>
        <v>133.84924316339871</v>
      </c>
      <c r="T110" s="31">
        <f t="shared" si="111"/>
        <v>134.62105263157892</v>
      </c>
      <c r="U110" s="31">
        <f t="shared" si="111"/>
        <v>128.57894736842104</v>
      </c>
      <c r="V110" s="31">
        <f t="shared" si="111"/>
        <v>0</v>
      </c>
      <c r="W110" s="31">
        <f t="shared" si="111"/>
        <v>0</v>
      </c>
      <c r="X110" s="31">
        <f t="shared" si="111"/>
        <v>0</v>
      </c>
      <c r="Y110" s="31">
        <f t="shared" si="111"/>
        <v>0</v>
      </c>
      <c r="Z110" s="31">
        <f t="shared" si="111"/>
        <v>0</v>
      </c>
      <c r="AA110" s="31">
        <f t="shared" si="111"/>
        <v>0</v>
      </c>
    </row>
    <row r="111" spans="1:27" x14ac:dyDescent="0.25">
      <c r="A111" s="29">
        <f t="shared" si="109"/>
        <v>77</v>
      </c>
      <c r="B111" s="6">
        <f t="shared" ca="1" si="108"/>
        <v>115.89610389610391</v>
      </c>
      <c r="D111" s="31">
        <f t="shared" si="110"/>
        <v>52.766233766233768</v>
      </c>
      <c r="E111" s="31">
        <f t="shared" si="110"/>
        <v>63.81818181818182</v>
      </c>
      <c r="F111" s="31">
        <f t="shared" si="110"/>
        <v>78.779220779220779</v>
      </c>
      <c r="G111" s="31">
        <f t="shared" si="110"/>
        <v>78.779220779220779</v>
      </c>
      <c r="H111" s="31">
        <f t="shared" si="110"/>
        <v>85.885714285714286</v>
      </c>
      <c r="I111" s="31">
        <f t="shared" si="110"/>
        <v>115.89610389610391</v>
      </c>
      <c r="J111" s="31">
        <f t="shared" si="110"/>
        <v>109.68311688311691</v>
      </c>
      <c r="K111" s="31">
        <f t="shared" si="110"/>
        <v>129.22077922077924</v>
      </c>
      <c r="L111" s="31">
        <f t="shared" si="110"/>
        <v>134.02597402597402</v>
      </c>
      <c r="M111" s="31">
        <f t="shared" si="110"/>
        <v>86.025974025974037</v>
      </c>
      <c r="N111" s="31">
        <f t="shared" si="111"/>
        <v>35.27272727272728</v>
      </c>
      <c r="O111" s="31">
        <f t="shared" si="111"/>
        <v>16.831168831168831</v>
      </c>
      <c r="P111" s="31">
        <f t="shared" si="111"/>
        <v>56.448839008888761</v>
      </c>
      <c r="Q111" s="31">
        <f t="shared" si="111"/>
        <v>83.961570085688393</v>
      </c>
      <c r="R111" s="31">
        <f t="shared" si="111"/>
        <v>123.17834507577267</v>
      </c>
      <c r="S111" s="31">
        <f t="shared" si="111"/>
        <v>132.1109413041338</v>
      </c>
      <c r="T111" s="31">
        <f t="shared" si="111"/>
        <v>132.87272727272727</v>
      </c>
      <c r="U111" s="31">
        <f t="shared" si="111"/>
        <v>126.90909090909091</v>
      </c>
      <c r="V111" s="31">
        <f t="shared" si="111"/>
        <v>0</v>
      </c>
      <c r="W111" s="31">
        <f t="shared" si="111"/>
        <v>0</v>
      </c>
      <c r="X111" s="31">
        <f t="shared" si="111"/>
        <v>0</v>
      </c>
      <c r="Y111" s="31">
        <f t="shared" si="111"/>
        <v>0</v>
      </c>
      <c r="Z111" s="31">
        <f t="shared" si="111"/>
        <v>0</v>
      </c>
      <c r="AA111" s="31">
        <f t="shared" si="111"/>
        <v>0</v>
      </c>
    </row>
    <row r="112" spans="1:27" x14ac:dyDescent="0.25">
      <c r="A112" s="29">
        <f t="shared" si="109"/>
        <v>78</v>
      </c>
      <c r="B112" s="6">
        <f t="shared" ca="1" si="108"/>
        <v>114.41025641025642</v>
      </c>
      <c r="D112" s="31">
        <f t="shared" si="110"/>
        <v>52.089743589743584</v>
      </c>
      <c r="E112" s="31">
        <f t="shared" si="110"/>
        <v>63</v>
      </c>
      <c r="F112" s="31">
        <f t="shared" si="110"/>
        <v>77.769230769230759</v>
      </c>
      <c r="G112" s="31">
        <f t="shared" si="110"/>
        <v>77.769230769230745</v>
      </c>
      <c r="H112" s="31">
        <f t="shared" si="110"/>
        <v>84.784615384615378</v>
      </c>
      <c r="I112" s="31">
        <f t="shared" si="110"/>
        <v>114.41025641025642</v>
      </c>
      <c r="J112" s="31">
        <f t="shared" si="110"/>
        <v>108.2769230769231</v>
      </c>
      <c r="K112" s="31">
        <f t="shared" si="110"/>
        <v>127.56410256410255</v>
      </c>
      <c r="L112" s="31">
        <f t="shared" si="110"/>
        <v>132.30769230769229</v>
      </c>
      <c r="M112" s="31">
        <f t="shared" si="110"/>
        <v>84.923076923076934</v>
      </c>
      <c r="N112" s="31">
        <f t="shared" si="111"/>
        <v>34.820512820512825</v>
      </c>
      <c r="O112" s="31">
        <f t="shared" si="111"/>
        <v>16.615384615384613</v>
      </c>
      <c r="P112" s="31">
        <f t="shared" si="111"/>
        <v>55.725135944672225</v>
      </c>
      <c r="Q112" s="31">
        <f t="shared" si="111"/>
        <v>82.885139699974431</v>
      </c>
      <c r="R112" s="31">
        <f t="shared" si="111"/>
        <v>121.59913552351915</v>
      </c>
      <c r="S112" s="31">
        <f t="shared" si="111"/>
        <v>130.41721128741412</v>
      </c>
      <c r="T112" s="31">
        <f t="shared" si="111"/>
        <v>131.16923076923075</v>
      </c>
      <c r="U112" s="31">
        <f t="shared" si="111"/>
        <v>125.28205128205127</v>
      </c>
      <c r="V112" s="31">
        <f t="shared" si="111"/>
        <v>0</v>
      </c>
      <c r="W112" s="31">
        <f t="shared" si="111"/>
        <v>0</v>
      </c>
      <c r="X112" s="31">
        <f t="shared" si="111"/>
        <v>0</v>
      </c>
      <c r="Y112" s="31">
        <f t="shared" si="111"/>
        <v>0</v>
      </c>
      <c r="Z112" s="31">
        <f t="shared" si="111"/>
        <v>0</v>
      </c>
      <c r="AA112" s="31">
        <f t="shared" si="111"/>
        <v>0</v>
      </c>
    </row>
    <row r="113" spans="1:27" x14ac:dyDescent="0.25">
      <c r="A113" s="29">
        <f t="shared" si="109"/>
        <v>79</v>
      </c>
      <c r="B113" s="6">
        <f t="shared" ca="1" si="108"/>
        <v>112.96202531645571</v>
      </c>
      <c r="D113" s="31">
        <f t="shared" si="110"/>
        <v>51.430379746835449</v>
      </c>
      <c r="E113" s="31">
        <f t="shared" si="110"/>
        <v>62.202531645569621</v>
      </c>
      <c r="F113" s="31">
        <f t="shared" si="110"/>
        <v>76.784810126582272</v>
      </c>
      <c r="G113" s="31">
        <f t="shared" si="110"/>
        <v>76.784810126582272</v>
      </c>
      <c r="H113" s="31">
        <f t="shared" si="110"/>
        <v>83.711392405063293</v>
      </c>
      <c r="I113" s="31">
        <f t="shared" si="110"/>
        <v>112.96202531645571</v>
      </c>
      <c r="J113" s="31">
        <f t="shared" si="110"/>
        <v>106.90632911392407</v>
      </c>
      <c r="K113" s="31">
        <f t="shared" si="110"/>
        <v>125.94936708860759</v>
      </c>
      <c r="L113" s="31">
        <f t="shared" si="110"/>
        <v>130.63291139240505</v>
      </c>
      <c r="M113" s="31">
        <f t="shared" si="110"/>
        <v>83.848101265822805</v>
      </c>
      <c r="N113" s="31">
        <f t="shared" si="111"/>
        <v>34.379746835443044</v>
      </c>
      <c r="O113" s="31">
        <f t="shared" si="111"/>
        <v>16.405063291139243</v>
      </c>
      <c r="P113" s="31">
        <f t="shared" si="111"/>
        <v>55.019754477018154</v>
      </c>
      <c r="Q113" s="31">
        <f t="shared" si="111"/>
        <v>81.835960716430463</v>
      </c>
      <c r="R113" s="31">
        <f t="shared" si="111"/>
        <v>120.05990595993032</v>
      </c>
      <c r="S113" s="31">
        <f t="shared" si="111"/>
        <v>128.76636051162407</v>
      </c>
      <c r="T113" s="31">
        <f t="shared" si="111"/>
        <v>129.50886075949367</v>
      </c>
      <c r="U113" s="31">
        <f t="shared" si="111"/>
        <v>123.69620253164557</v>
      </c>
      <c r="V113" s="31">
        <f t="shared" si="111"/>
        <v>0</v>
      </c>
      <c r="W113" s="31">
        <f t="shared" si="111"/>
        <v>0</v>
      </c>
      <c r="X113" s="31">
        <f t="shared" si="111"/>
        <v>0</v>
      </c>
      <c r="Y113" s="31">
        <f t="shared" si="111"/>
        <v>0</v>
      </c>
      <c r="Z113" s="31">
        <f t="shared" si="111"/>
        <v>0</v>
      </c>
      <c r="AA113" s="31">
        <f t="shared" si="111"/>
        <v>0</v>
      </c>
    </row>
    <row r="114" spans="1:27" x14ac:dyDescent="0.25">
      <c r="A114" s="29">
        <f t="shared" si="109"/>
        <v>80</v>
      </c>
      <c r="B114" s="6">
        <f t="shared" ca="1" si="108"/>
        <v>111.55</v>
      </c>
      <c r="D114" s="31">
        <f t="shared" ref="D114:M123" si="112">IF($A114&gt;D$19,0,IFERROR(MIN(D$15*D$28/($A114/3600)/1000,D$31),D$31))</f>
        <v>50.787500000000001</v>
      </c>
      <c r="E114" s="31">
        <f t="shared" si="112"/>
        <v>61.424999999999997</v>
      </c>
      <c r="F114" s="31">
        <f t="shared" si="112"/>
        <v>75.825000000000003</v>
      </c>
      <c r="G114" s="31">
        <f t="shared" si="112"/>
        <v>75.824999999999989</v>
      </c>
      <c r="H114" s="31">
        <f t="shared" si="112"/>
        <v>82.665000000000006</v>
      </c>
      <c r="I114" s="31">
        <f t="shared" si="112"/>
        <v>111.55</v>
      </c>
      <c r="J114" s="31">
        <f t="shared" si="112"/>
        <v>105.57000000000002</v>
      </c>
      <c r="K114" s="31">
        <f t="shared" si="112"/>
        <v>124.37499999999999</v>
      </c>
      <c r="L114" s="31">
        <f t="shared" si="112"/>
        <v>128.99999999999997</v>
      </c>
      <c r="M114" s="31">
        <f t="shared" si="112"/>
        <v>82.8</v>
      </c>
      <c r="N114" s="31">
        <f t="shared" ref="N114:AA123" si="113">IF($A114&gt;N$19,0,IFERROR(MIN(N$15*N$28/($A114/3600)/1000,N$31),N$31))</f>
        <v>33.95000000000001</v>
      </c>
      <c r="O114" s="31">
        <f t="shared" si="113"/>
        <v>16.2</v>
      </c>
      <c r="P114" s="31">
        <f t="shared" si="113"/>
        <v>54.332007546055422</v>
      </c>
      <c r="Q114" s="31">
        <f t="shared" si="113"/>
        <v>80.813011207475071</v>
      </c>
      <c r="R114" s="31">
        <f t="shared" si="113"/>
        <v>118.55915713543119</v>
      </c>
      <c r="S114" s="31">
        <f t="shared" si="113"/>
        <v>127.15678100522877</v>
      </c>
      <c r="T114" s="31">
        <f t="shared" si="113"/>
        <v>127.89</v>
      </c>
      <c r="U114" s="31">
        <f t="shared" si="113"/>
        <v>122.14999999999999</v>
      </c>
      <c r="V114" s="31">
        <f t="shared" si="113"/>
        <v>0</v>
      </c>
      <c r="W114" s="31">
        <f t="shared" si="113"/>
        <v>0</v>
      </c>
      <c r="X114" s="31">
        <f t="shared" si="113"/>
        <v>0</v>
      </c>
      <c r="Y114" s="31">
        <f t="shared" si="113"/>
        <v>0</v>
      </c>
      <c r="Z114" s="31">
        <f t="shared" si="113"/>
        <v>0</v>
      </c>
      <c r="AA114" s="31">
        <f t="shared" si="113"/>
        <v>0</v>
      </c>
    </row>
    <row r="115" spans="1:27" x14ac:dyDescent="0.25">
      <c r="A115" s="29">
        <f t="shared" si="109"/>
        <v>81</v>
      </c>
      <c r="B115" s="6">
        <f t="shared" ca="1" si="108"/>
        <v>110.17283950617285</v>
      </c>
      <c r="D115" s="31">
        <f t="shared" si="112"/>
        <v>50.160493827160494</v>
      </c>
      <c r="E115" s="31">
        <f t="shared" si="112"/>
        <v>60.666666666666671</v>
      </c>
      <c r="F115" s="31">
        <f t="shared" si="112"/>
        <v>74.888888888888886</v>
      </c>
      <c r="G115" s="31">
        <f t="shared" si="112"/>
        <v>74.888888888888872</v>
      </c>
      <c r="H115" s="31">
        <f t="shared" si="112"/>
        <v>81.644444444444446</v>
      </c>
      <c r="I115" s="31">
        <f t="shared" si="112"/>
        <v>110.17283950617285</v>
      </c>
      <c r="J115" s="31">
        <f t="shared" si="112"/>
        <v>104.26666666666668</v>
      </c>
      <c r="K115" s="31">
        <f t="shared" si="112"/>
        <v>122.83950617283951</v>
      </c>
      <c r="L115" s="31">
        <f t="shared" si="112"/>
        <v>127.4074074074074</v>
      </c>
      <c r="M115" s="31">
        <f t="shared" si="112"/>
        <v>81.7777777777778</v>
      </c>
      <c r="N115" s="31">
        <f t="shared" si="113"/>
        <v>33.530864197530875</v>
      </c>
      <c r="O115" s="31">
        <f t="shared" si="113"/>
        <v>16</v>
      </c>
      <c r="P115" s="31">
        <f t="shared" si="113"/>
        <v>53.661242020795484</v>
      </c>
      <c r="Q115" s="31">
        <f t="shared" si="113"/>
        <v>79.815319711086502</v>
      </c>
      <c r="R115" s="31">
        <f t="shared" si="113"/>
        <v>117.0954638374629</v>
      </c>
      <c r="S115" s="31">
        <f t="shared" si="113"/>
        <v>125.58694420269508</v>
      </c>
      <c r="T115" s="31">
        <f t="shared" si="113"/>
        <v>126.3111111111111</v>
      </c>
      <c r="U115" s="31">
        <f t="shared" si="113"/>
        <v>120.64197530864197</v>
      </c>
      <c r="V115" s="31">
        <f t="shared" si="113"/>
        <v>0</v>
      </c>
      <c r="W115" s="31">
        <f t="shared" si="113"/>
        <v>0</v>
      </c>
      <c r="X115" s="31">
        <f t="shared" si="113"/>
        <v>0</v>
      </c>
      <c r="Y115" s="31">
        <f t="shared" si="113"/>
        <v>0</v>
      </c>
      <c r="Z115" s="31">
        <f t="shared" si="113"/>
        <v>0</v>
      </c>
      <c r="AA115" s="31">
        <f t="shared" si="113"/>
        <v>0</v>
      </c>
    </row>
    <row r="116" spans="1:27" x14ac:dyDescent="0.25">
      <c r="A116" s="29">
        <f t="shared" si="109"/>
        <v>82</v>
      </c>
      <c r="B116" s="6">
        <f t="shared" ca="1" si="108"/>
        <v>108.82926829268293</v>
      </c>
      <c r="D116" s="31">
        <f t="shared" si="112"/>
        <v>49.548780487804876</v>
      </c>
      <c r="E116" s="31">
        <f t="shared" si="112"/>
        <v>59.926829268292686</v>
      </c>
      <c r="F116" s="31">
        <f t="shared" si="112"/>
        <v>73.975609756097555</v>
      </c>
      <c r="G116" s="31">
        <f t="shared" si="112"/>
        <v>73.975609756097541</v>
      </c>
      <c r="H116" s="31">
        <f t="shared" si="112"/>
        <v>80.648780487804871</v>
      </c>
      <c r="I116" s="31">
        <f t="shared" si="112"/>
        <v>108.82926829268293</v>
      </c>
      <c r="J116" s="31">
        <f t="shared" si="112"/>
        <v>102.99512195121953</v>
      </c>
      <c r="K116" s="31">
        <f t="shared" si="112"/>
        <v>121.34146341463412</v>
      </c>
      <c r="L116" s="31">
        <f t="shared" si="112"/>
        <v>125.85365853658536</v>
      </c>
      <c r="M116" s="31">
        <f t="shared" si="112"/>
        <v>80.780487804878049</v>
      </c>
      <c r="N116" s="31">
        <f t="shared" si="113"/>
        <v>33.121951219512198</v>
      </c>
      <c r="O116" s="31">
        <f t="shared" si="113"/>
        <v>15.804878048780488</v>
      </c>
      <c r="P116" s="31">
        <f t="shared" si="113"/>
        <v>53.006836630297975</v>
      </c>
      <c r="Q116" s="31">
        <f t="shared" si="113"/>
        <v>78.841962153634213</v>
      </c>
      <c r="R116" s="31">
        <f t="shared" si="113"/>
        <v>115.66747037603042</v>
      </c>
      <c r="S116" s="31">
        <f t="shared" si="113"/>
        <v>124.05539610266221</v>
      </c>
      <c r="T116" s="31">
        <f t="shared" si="113"/>
        <v>124.77073170731707</v>
      </c>
      <c r="U116" s="31">
        <f t="shared" si="113"/>
        <v>119.17073170731707</v>
      </c>
      <c r="V116" s="31">
        <f t="shared" si="113"/>
        <v>0</v>
      </c>
      <c r="W116" s="31">
        <f t="shared" si="113"/>
        <v>0</v>
      </c>
      <c r="X116" s="31">
        <f t="shared" si="113"/>
        <v>0</v>
      </c>
      <c r="Y116" s="31">
        <f t="shared" si="113"/>
        <v>0</v>
      </c>
      <c r="Z116" s="31">
        <f t="shared" si="113"/>
        <v>0</v>
      </c>
      <c r="AA116" s="31">
        <f t="shared" si="113"/>
        <v>0</v>
      </c>
    </row>
    <row r="117" spans="1:27" x14ac:dyDescent="0.25">
      <c r="A117" s="29">
        <f t="shared" si="109"/>
        <v>83</v>
      </c>
      <c r="B117" s="6">
        <f t="shared" ca="1" si="108"/>
        <v>107.51807228915663</v>
      </c>
      <c r="D117" s="31">
        <f t="shared" si="112"/>
        <v>48.951807228915662</v>
      </c>
      <c r="E117" s="31">
        <f t="shared" si="112"/>
        <v>59.204819277108435</v>
      </c>
      <c r="F117" s="31">
        <f t="shared" si="112"/>
        <v>73.0843373493976</v>
      </c>
      <c r="G117" s="31">
        <f t="shared" si="112"/>
        <v>73.084337349397586</v>
      </c>
      <c r="H117" s="31">
        <f t="shared" si="112"/>
        <v>79.677108433734944</v>
      </c>
      <c r="I117" s="31">
        <f t="shared" si="112"/>
        <v>107.51807228915663</v>
      </c>
      <c r="J117" s="31">
        <f t="shared" si="112"/>
        <v>101.75421686746991</v>
      </c>
      <c r="K117" s="31">
        <f t="shared" si="112"/>
        <v>119.87951807228916</v>
      </c>
      <c r="L117" s="31">
        <f t="shared" si="112"/>
        <v>124.33734939759036</v>
      </c>
      <c r="M117" s="31">
        <f t="shared" si="112"/>
        <v>79.807228915662662</v>
      </c>
      <c r="N117" s="31">
        <f t="shared" si="113"/>
        <v>32.722891566265062</v>
      </c>
      <c r="O117" s="31">
        <f t="shared" si="113"/>
        <v>15.614457831325302</v>
      </c>
      <c r="P117" s="31">
        <f t="shared" si="113"/>
        <v>52.368200044390775</v>
      </c>
      <c r="Q117" s="31">
        <f t="shared" si="113"/>
        <v>77.892058995156688</v>
      </c>
      <c r="R117" s="31">
        <f t="shared" si="113"/>
        <v>114.27388639559634</v>
      </c>
      <c r="S117" s="31">
        <f t="shared" si="113"/>
        <v>122.56075277612412</v>
      </c>
      <c r="T117" s="31">
        <f t="shared" si="113"/>
        <v>123.26746987951807</v>
      </c>
      <c r="U117" s="31">
        <f t="shared" si="113"/>
        <v>117.73493975903615</v>
      </c>
      <c r="V117" s="31">
        <f t="shared" si="113"/>
        <v>0</v>
      </c>
      <c r="W117" s="31">
        <f t="shared" si="113"/>
        <v>0</v>
      </c>
      <c r="X117" s="31">
        <f t="shared" si="113"/>
        <v>0</v>
      </c>
      <c r="Y117" s="31">
        <f t="shared" si="113"/>
        <v>0</v>
      </c>
      <c r="Z117" s="31">
        <f t="shared" si="113"/>
        <v>0</v>
      </c>
      <c r="AA117" s="31">
        <f t="shared" si="113"/>
        <v>0</v>
      </c>
    </row>
    <row r="118" spans="1:27" x14ac:dyDescent="0.25">
      <c r="A118" s="29">
        <f t="shared" si="109"/>
        <v>84</v>
      </c>
      <c r="B118" s="6">
        <f t="shared" ca="1" si="108"/>
        <v>106.23809523809526</v>
      </c>
      <c r="D118" s="31">
        <f t="shared" si="112"/>
        <v>48.36904761904762</v>
      </c>
      <c r="E118" s="31">
        <f t="shared" si="112"/>
        <v>58.5</v>
      </c>
      <c r="F118" s="31">
        <f t="shared" si="112"/>
        <v>72.214285714285708</v>
      </c>
      <c r="G118" s="31">
        <f t="shared" si="112"/>
        <v>72.214285714285694</v>
      </c>
      <c r="H118" s="31">
        <f t="shared" si="112"/>
        <v>78.728571428571414</v>
      </c>
      <c r="I118" s="31">
        <f t="shared" si="112"/>
        <v>106.23809523809526</v>
      </c>
      <c r="J118" s="31">
        <f t="shared" si="112"/>
        <v>100.54285714285716</v>
      </c>
      <c r="K118" s="31">
        <f t="shared" si="112"/>
        <v>118.45238095238093</v>
      </c>
      <c r="L118" s="31">
        <f t="shared" si="112"/>
        <v>122.85714285714285</v>
      </c>
      <c r="M118" s="31">
        <f t="shared" si="112"/>
        <v>78.857142857142875</v>
      </c>
      <c r="N118" s="31">
        <f t="shared" si="113"/>
        <v>32.333333333333336</v>
      </c>
      <c r="O118" s="31">
        <f t="shared" si="113"/>
        <v>15.428571428571427</v>
      </c>
      <c r="P118" s="31">
        <f t="shared" si="113"/>
        <v>51.744769091481359</v>
      </c>
      <c r="Q118" s="31">
        <f t="shared" si="113"/>
        <v>76.964772578547681</v>
      </c>
      <c r="R118" s="31">
        <f t="shared" si="113"/>
        <v>112.91348298612493</v>
      </c>
      <c r="S118" s="31">
        <f t="shared" si="113"/>
        <v>121.10169619545597</v>
      </c>
      <c r="T118" s="31">
        <f t="shared" si="113"/>
        <v>121.8</v>
      </c>
      <c r="U118" s="31">
        <f t="shared" si="113"/>
        <v>116.33333333333333</v>
      </c>
      <c r="V118" s="31">
        <f t="shared" si="113"/>
        <v>0</v>
      </c>
      <c r="W118" s="31">
        <f t="shared" si="113"/>
        <v>0</v>
      </c>
      <c r="X118" s="31">
        <f t="shared" si="113"/>
        <v>0</v>
      </c>
      <c r="Y118" s="31">
        <f t="shared" si="113"/>
        <v>0</v>
      </c>
      <c r="Z118" s="31">
        <f t="shared" si="113"/>
        <v>0</v>
      </c>
      <c r="AA118" s="31">
        <f t="shared" si="113"/>
        <v>0</v>
      </c>
    </row>
    <row r="119" spans="1:27" x14ac:dyDescent="0.25">
      <c r="A119" s="29">
        <f t="shared" si="109"/>
        <v>85</v>
      </c>
      <c r="B119" s="6">
        <f t="shared" ca="1" si="108"/>
        <v>104.98823529411767</v>
      </c>
      <c r="D119" s="31">
        <f t="shared" si="112"/>
        <v>47.8</v>
      </c>
      <c r="E119" s="31">
        <f t="shared" si="112"/>
        <v>57.811764705882354</v>
      </c>
      <c r="F119" s="31">
        <f t="shared" si="112"/>
        <v>71.364705882352936</v>
      </c>
      <c r="G119" s="31">
        <f t="shared" si="112"/>
        <v>71.364705882352936</v>
      </c>
      <c r="H119" s="31">
        <f t="shared" si="112"/>
        <v>77.80235294117648</v>
      </c>
      <c r="I119" s="31">
        <f t="shared" si="112"/>
        <v>104.98823529411767</v>
      </c>
      <c r="J119" s="31">
        <f t="shared" si="112"/>
        <v>99.360000000000028</v>
      </c>
      <c r="K119" s="31">
        <f t="shared" si="112"/>
        <v>117.05882352941177</v>
      </c>
      <c r="L119" s="31">
        <f t="shared" si="112"/>
        <v>121.41176470588235</v>
      </c>
      <c r="M119" s="31">
        <f t="shared" si="112"/>
        <v>77.92941176470589</v>
      </c>
      <c r="N119" s="31">
        <f t="shared" si="113"/>
        <v>31.952941176470596</v>
      </c>
      <c r="O119" s="31">
        <f t="shared" si="113"/>
        <v>15.247058823529413</v>
      </c>
      <c r="P119" s="31">
        <f t="shared" si="113"/>
        <v>51.136007102169813</v>
      </c>
      <c r="Q119" s="31">
        <f t="shared" si="113"/>
        <v>76.059304665858903</v>
      </c>
      <c r="R119" s="31">
        <f t="shared" si="113"/>
        <v>111.58508906864111</v>
      </c>
      <c r="S119" s="31">
        <f t="shared" si="113"/>
        <v>119.67697035786237</v>
      </c>
      <c r="T119" s="31">
        <f t="shared" si="113"/>
        <v>120.36705882352942</v>
      </c>
      <c r="U119" s="31">
        <f t="shared" si="113"/>
        <v>114.96470588235293</v>
      </c>
      <c r="V119" s="31">
        <f t="shared" si="113"/>
        <v>0</v>
      </c>
      <c r="W119" s="31">
        <f t="shared" si="113"/>
        <v>0</v>
      </c>
      <c r="X119" s="31">
        <f t="shared" si="113"/>
        <v>0</v>
      </c>
      <c r="Y119" s="31">
        <f t="shared" si="113"/>
        <v>0</v>
      </c>
      <c r="Z119" s="31">
        <f t="shared" si="113"/>
        <v>0</v>
      </c>
      <c r="AA119" s="31">
        <f t="shared" si="113"/>
        <v>0</v>
      </c>
    </row>
    <row r="120" spans="1:27" x14ac:dyDescent="0.25">
      <c r="A120" s="29">
        <f t="shared" si="109"/>
        <v>86</v>
      </c>
      <c r="B120" s="6">
        <f t="shared" ca="1" si="108"/>
        <v>103.76744186046511</v>
      </c>
      <c r="D120" s="31">
        <f t="shared" si="112"/>
        <v>47.244186046511629</v>
      </c>
      <c r="E120" s="31">
        <f t="shared" si="112"/>
        <v>57.139534883720927</v>
      </c>
      <c r="F120" s="31">
        <f t="shared" si="112"/>
        <v>70.534883720930225</v>
      </c>
      <c r="G120" s="31">
        <f t="shared" si="112"/>
        <v>70.53488372093021</v>
      </c>
      <c r="H120" s="31">
        <f t="shared" si="112"/>
        <v>76.897674418604637</v>
      </c>
      <c r="I120" s="31">
        <f t="shared" si="112"/>
        <v>103.76744186046511</v>
      </c>
      <c r="J120" s="31">
        <f t="shared" si="112"/>
        <v>98.204651162790711</v>
      </c>
      <c r="K120" s="31">
        <f t="shared" si="112"/>
        <v>115.69767441860463</v>
      </c>
      <c r="L120" s="31">
        <f t="shared" si="112"/>
        <v>119.99999999999999</v>
      </c>
      <c r="M120" s="31">
        <f t="shared" si="112"/>
        <v>77.023255813953497</v>
      </c>
      <c r="N120" s="31">
        <f t="shared" si="113"/>
        <v>31.581395348837212</v>
      </c>
      <c r="O120" s="31">
        <f t="shared" si="113"/>
        <v>15.069767441860463</v>
      </c>
      <c r="P120" s="31">
        <f t="shared" si="113"/>
        <v>50.541402368423654</v>
      </c>
      <c r="Q120" s="31">
        <f t="shared" si="113"/>
        <v>75.174894146488441</v>
      </c>
      <c r="R120" s="31">
        <f t="shared" si="113"/>
        <v>110.28758803295923</v>
      </c>
      <c r="S120" s="31">
        <f t="shared" si="113"/>
        <v>118.28537767928256</v>
      </c>
      <c r="T120" s="31">
        <f t="shared" si="113"/>
        <v>118.96744186046512</v>
      </c>
      <c r="U120" s="31">
        <f t="shared" si="113"/>
        <v>113.62790697674419</v>
      </c>
      <c r="V120" s="31">
        <f t="shared" si="113"/>
        <v>0</v>
      </c>
      <c r="W120" s="31">
        <f t="shared" si="113"/>
        <v>0</v>
      </c>
      <c r="X120" s="31">
        <f t="shared" si="113"/>
        <v>0</v>
      </c>
      <c r="Y120" s="31">
        <f t="shared" si="113"/>
        <v>0</v>
      </c>
      <c r="Z120" s="31">
        <f t="shared" si="113"/>
        <v>0</v>
      </c>
      <c r="AA120" s="31">
        <f t="shared" si="113"/>
        <v>0</v>
      </c>
    </row>
    <row r="121" spans="1:27" x14ac:dyDescent="0.25">
      <c r="A121" s="29">
        <f t="shared" si="109"/>
        <v>87</v>
      </c>
      <c r="B121" s="6">
        <f t="shared" ca="1" si="108"/>
        <v>102.57471264367817</v>
      </c>
      <c r="D121" s="31">
        <f t="shared" si="112"/>
        <v>46.701149425287355</v>
      </c>
      <c r="E121" s="31">
        <f t="shared" si="112"/>
        <v>56.482758620689658</v>
      </c>
      <c r="F121" s="31">
        <f t="shared" si="112"/>
        <v>69.724137931034477</v>
      </c>
      <c r="G121" s="31">
        <f t="shared" si="112"/>
        <v>69.724137931034477</v>
      </c>
      <c r="H121" s="31">
        <f t="shared" si="112"/>
        <v>76.013793103448279</v>
      </c>
      <c r="I121" s="31">
        <f t="shared" si="112"/>
        <v>102.57471264367817</v>
      </c>
      <c r="J121" s="31">
        <f t="shared" si="112"/>
        <v>97.075862068965534</v>
      </c>
      <c r="K121" s="31">
        <f t="shared" si="112"/>
        <v>114.36781609195403</v>
      </c>
      <c r="L121" s="31">
        <f t="shared" si="112"/>
        <v>118.62068965517241</v>
      </c>
      <c r="M121" s="31">
        <f t="shared" si="112"/>
        <v>76.137931034482762</v>
      </c>
      <c r="N121" s="31">
        <f t="shared" si="113"/>
        <v>31.218390804597707</v>
      </c>
      <c r="O121" s="31">
        <f t="shared" si="113"/>
        <v>14.896551724137931</v>
      </c>
      <c r="P121" s="31">
        <f t="shared" si="113"/>
        <v>49.960466709016487</v>
      </c>
      <c r="Q121" s="31">
        <f t="shared" si="113"/>
        <v>74.310814903425353</v>
      </c>
      <c r="R121" s="31">
        <f t="shared" si="113"/>
        <v>109.01991460729305</v>
      </c>
      <c r="S121" s="31">
        <f t="shared" si="113"/>
        <v>116.92577563699199</v>
      </c>
      <c r="T121" s="31">
        <f t="shared" si="113"/>
        <v>117.6</v>
      </c>
      <c r="U121" s="31">
        <f t="shared" si="113"/>
        <v>112.32183908045977</v>
      </c>
      <c r="V121" s="31">
        <f t="shared" si="113"/>
        <v>0</v>
      </c>
      <c r="W121" s="31">
        <f t="shared" si="113"/>
        <v>0</v>
      </c>
      <c r="X121" s="31">
        <f t="shared" si="113"/>
        <v>0</v>
      </c>
      <c r="Y121" s="31">
        <f t="shared" si="113"/>
        <v>0</v>
      </c>
      <c r="Z121" s="31">
        <f t="shared" si="113"/>
        <v>0</v>
      </c>
      <c r="AA121" s="31">
        <f t="shared" si="113"/>
        <v>0</v>
      </c>
    </row>
    <row r="122" spans="1:27" x14ac:dyDescent="0.25">
      <c r="A122" s="29">
        <f t="shared" si="109"/>
        <v>88</v>
      </c>
      <c r="B122" s="6">
        <f t="shared" ca="1" si="108"/>
        <v>101.40909090909091</v>
      </c>
      <c r="D122" s="31">
        <f t="shared" si="112"/>
        <v>46.170454545454547</v>
      </c>
      <c r="E122" s="31">
        <f t="shared" si="112"/>
        <v>55.840909090909086</v>
      </c>
      <c r="F122" s="31">
        <f t="shared" si="112"/>
        <v>68.931818181818173</v>
      </c>
      <c r="G122" s="31">
        <f t="shared" si="112"/>
        <v>68.931818181818159</v>
      </c>
      <c r="H122" s="31">
        <f t="shared" si="112"/>
        <v>75.150000000000006</v>
      </c>
      <c r="I122" s="31">
        <f t="shared" si="112"/>
        <v>101.40909090909091</v>
      </c>
      <c r="J122" s="31">
        <f t="shared" si="112"/>
        <v>95.972727272727283</v>
      </c>
      <c r="K122" s="31">
        <f t="shared" si="112"/>
        <v>113.06818181818181</v>
      </c>
      <c r="L122" s="31">
        <f t="shared" si="112"/>
        <v>117.27272727272727</v>
      </c>
      <c r="M122" s="31">
        <f t="shared" si="112"/>
        <v>75.27272727272728</v>
      </c>
      <c r="N122" s="31">
        <f t="shared" si="113"/>
        <v>30.863636363636367</v>
      </c>
      <c r="O122" s="31">
        <f t="shared" si="113"/>
        <v>14.727272727272727</v>
      </c>
      <c r="P122" s="31">
        <f t="shared" si="113"/>
        <v>49.392734132777662</v>
      </c>
      <c r="Q122" s="31">
        <f t="shared" si="113"/>
        <v>73.466373824977325</v>
      </c>
      <c r="R122" s="31">
        <f t="shared" si="113"/>
        <v>107.78105194130107</v>
      </c>
      <c r="S122" s="31">
        <f t="shared" si="113"/>
        <v>115.59707364111705</v>
      </c>
      <c r="T122" s="31">
        <f t="shared" si="113"/>
        <v>116.26363636363635</v>
      </c>
      <c r="U122" s="31">
        <f t="shared" si="113"/>
        <v>111.04545454545453</v>
      </c>
      <c r="V122" s="31">
        <f t="shared" si="113"/>
        <v>0</v>
      </c>
      <c r="W122" s="31">
        <f t="shared" si="113"/>
        <v>0</v>
      </c>
      <c r="X122" s="31">
        <f t="shared" si="113"/>
        <v>0</v>
      </c>
      <c r="Y122" s="31">
        <f t="shared" si="113"/>
        <v>0</v>
      </c>
      <c r="Z122" s="31">
        <f t="shared" si="113"/>
        <v>0</v>
      </c>
      <c r="AA122" s="31">
        <f t="shared" si="113"/>
        <v>0</v>
      </c>
    </row>
    <row r="123" spans="1:27" x14ac:dyDescent="0.25">
      <c r="A123" s="29">
        <f t="shared" si="109"/>
        <v>89</v>
      </c>
      <c r="B123" s="6">
        <f t="shared" ca="1" si="108"/>
        <v>100.26966292134833</v>
      </c>
      <c r="D123" s="31">
        <f t="shared" si="112"/>
        <v>45.651685393258425</v>
      </c>
      <c r="E123" s="31">
        <f t="shared" si="112"/>
        <v>55.213483146067418</v>
      </c>
      <c r="F123" s="31">
        <f t="shared" si="112"/>
        <v>68.157303370786522</v>
      </c>
      <c r="G123" s="31">
        <f t="shared" si="112"/>
        <v>68.157303370786508</v>
      </c>
      <c r="H123" s="31">
        <f t="shared" si="112"/>
        <v>74.305617977528087</v>
      </c>
      <c r="I123" s="31">
        <f t="shared" si="112"/>
        <v>100.26966292134833</v>
      </c>
      <c r="J123" s="31">
        <f t="shared" si="112"/>
        <v>94.89438202247193</v>
      </c>
      <c r="K123" s="31">
        <f t="shared" si="112"/>
        <v>111.79775280898876</v>
      </c>
      <c r="L123" s="31">
        <f t="shared" si="112"/>
        <v>115.95505617977527</v>
      </c>
      <c r="M123" s="31">
        <f t="shared" si="112"/>
        <v>74.426966292134836</v>
      </c>
      <c r="N123" s="31">
        <f t="shared" si="113"/>
        <v>30.516853932584276</v>
      </c>
      <c r="O123" s="31">
        <f t="shared" si="113"/>
        <v>14.561797752808989</v>
      </c>
      <c r="P123" s="31">
        <f t="shared" si="113"/>
        <v>48.83775959195993</v>
      </c>
      <c r="Q123" s="31">
        <f t="shared" si="113"/>
        <v>72.640908950539398</v>
      </c>
      <c r="R123" s="31">
        <f t="shared" si="113"/>
        <v>106.57002888578084</v>
      </c>
      <c r="S123" s="31">
        <f t="shared" si="113"/>
        <v>114.29823011705957</v>
      </c>
      <c r="T123" s="31">
        <f t="shared" si="113"/>
        <v>114.95730337078652</v>
      </c>
      <c r="U123" s="31">
        <f t="shared" si="113"/>
        <v>109.79775280898876</v>
      </c>
      <c r="V123" s="31">
        <f t="shared" si="113"/>
        <v>0</v>
      </c>
      <c r="W123" s="31">
        <f t="shared" si="113"/>
        <v>0</v>
      </c>
      <c r="X123" s="31">
        <f t="shared" si="113"/>
        <v>0</v>
      </c>
      <c r="Y123" s="31">
        <f t="shared" si="113"/>
        <v>0</v>
      </c>
      <c r="Z123" s="31">
        <f t="shared" si="113"/>
        <v>0</v>
      </c>
      <c r="AA123" s="31">
        <f t="shared" si="113"/>
        <v>0</v>
      </c>
    </row>
    <row r="124" spans="1:27" x14ac:dyDescent="0.25">
      <c r="A124" s="29">
        <f t="shared" si="109"/>
        <v>90</v>
      </c>
      <c r="B124" s="6">
        <f t="shared" ca="1" si="108"/>
        <v>99.155555555555566</v>
      </c>
      <c r="D124" s="31">
        <f t="shared" ref="D124:M133" si="114">IF($A124&gt;D$19,0,IFERROR(MIN(D$15*D$28/($A124/3600)/1000,D$31),D$31))</f>
        <v>45.144444444444439</v>
      </c>
      <c r="E124" s="31">
        <f t="shared" si="114"/>
        <v>54.6</v>
      </c>
      <c r="F124" s="31">
        <f t="shared" si="114"/>
        <v>67.400000000000006</v>
      </c>
      <c r="G124" s="31">
        <f t="shared" si="114"/>
        <v>67.399999999999991</v>
      </c>
      <c r="H124" s="31">
        <f t="shared" si="114"/>
        <v>73.48</v>
      </c>
      <c r="I124" s="31">
        <f t="shared" si="114"/>
        <v>99.155555555555566</v>
      </c>
      <c r="J124" s="31">
        <f t="shared" si="114"/>
        <v>93.840000000000018</v>
      </c>
      <c r="K124" s="31">
        <f t="shared" si="114"/>
        <v>110.55555555555554</v>
      </c>
      <c r="L124" s="31">
        <f t="shared" si="114"/>
        <v>114.66666666666666</v>
      </c>
      <c r="M124" s="31">
        <f t="shared" si="114"/>
        <v>73.599999999999994</v>
      </c>
      <c r="N124" s="31">
        <f t="shared" ref="N124:AA133" si="115">IF($A124&gt;N$19,0,IFERROR(MIN(N$15*N$28/($A124/3600)/1000,N$31),N$31))</f>
        <v>30.177777777777781</v>
      </c>
      <c r="O124" s="31">
        <f t="shared" si="115"/>
        <v>14.4</v>
      </c>
      <c r="P124" s="31">
        <f t="shared" si="115"/>
        <v>48.29511781871593</v>
      </c>
      <c r="Q124" s="31">
        <f t="shared" si="115"/>
        <v>71.833787739977836</v>
      </c>
      <c r="R124" s="31">
        <f t="shared" si="115"/>
        <v>105.38591745371662</v>
      </c>
      <c r="S124" s="31">
        <f t="shared" si="115"/>
        <v>113.02824978242558</v>
      </c>
      <c r="T124" s="31">
        <f t="shared" si="115"/>
        <v>113.68</v>
      </c>
      <c r="U124" s="31">
        <f t="shared" si="115"/>
        <v>108.57777777777777</v>
      </c>
      <c r="V124" s="31">
        <f t="shared" si="115"/>
        <v>0</v>
      </c>
      <c r="W124" s="31">
        <f t="shared" si="115"/>
        <v>0</v>
      </c>
      <c r="X124" s="31">
        <f t="shared" si="115"/>
        <v>0</v>
      </c>
      <c r="Y124" s="31">
        <f t="shared" si="115"/>
        <v>0</v>
      </c>
      <c r="Z124" s="31">
        <f t="shared" si="115"/>
        <v>0</v>
      </c>
      <c r="AA124" s="31">
        <f t="shared" si="115"/>
        <v>0</v>
      </c>
    </row>
    <row r="125" spans="1:27" x14ac:dyDescent="0.25">
      <c r="A125" s="29">
        <f t="shared" si="109"/>
        <v>91</v>
      </c>
      <c r="B125" s="6">
        <f t="shared" ca="1" si="108"/>
        <v>98.065934065934087</v>
      </c>
      <c r="D125" s="31">
        <f t="shared" si="114"/>
        <v>44.64835164835165</v>
      </c>
      <c r="E125" s="31">
        <f t="shared" si="114"/>
        <v>54</v>
      </c>
      <c r="F125" s="31">
        <f t="shared" si="114"/>
        <v>66.659340659340657</v>
      </c>
      <c r="G125" s="31">
        <f t="shared" si="114"/>
        <v>66.659340659340657</v>
      </c>
      <c r="H125" s="31">
        <f t="shared" si="114"/>
        <v>72.672527472527477</v>
      </c>
      <c r="I125" s="31">
        <f t="shared" si="114"/>
        <v>98.065934065934087</v>
      </c>
      <c r="J125" s="31">
        <f t="shared" si="114"/>
        <v>92.80879120879122</v>
      </c>
      <c r="K125" s="31">
        <f t="shared" si="114"/>
        <v>109.34065934065933</v>
      </c>
      <c r="L125" s="31">
        <f t="shared" si="114"/>
        <v>113.4065934065934</v>
      </c>
      <c r="M125" s="31">
        <f t="shared" si="114"/>
        <v>72.791208791208803</v>
      </c>
      <c r="N125" s="31">
        <f t="shared" si="115"/>
        <v>29.84615384615385</v>
      </c>
      <c r="O125" s="31">
        <f t="shared" si="115"/>
        <v>14.241758241758241</v>
      </c>
      <c r="P125" s="31">
        <f t="shared" si="115"/>
        <v>47.764402238290486</v>
      </c>
      <c r="Q125" s="31">
        <f t="shared" si="115"/>
        <v>71.044405457120945</v>
      </c>
      <c r="R125" s="31">
        <f t="shared" si="115"/>
        <v>104.22783044873071</v>
      </c>
      <c r="S125" s="31">
        <f t="shared" si="115"/>
        <v>111.78618110349781</v>
      </c>
      <c r="T125" s="31">
        <f t="shared" si="115"/>
        <v>112.43076923076923</v>
      </c>
      <c r="U125" s="31">
        <f t="shared" si="115"/>
        <v>107.38461538461537</v>
      </c>
      <c r="V125" s="31">
        <f t="shared" si="115"/>
        <v>0</v>
      </c>
      <c r="W125" s="31">
        <f t="shared" si="115"/>
        <v>0</v>
      </c>
      <c r="X125" s="31">
        <f t="shared" si="115"/>
        <v>0</v>
      </c>
      <c r="Y125" s="31">
        <f t="shared" si="115"/>
        <v>0</v>
      </c>
      <c r="Z125" s="31">
        <f t="shared" si="115"/>
        <v>0</v>
      </c>
      <c r="AA125" s="31">
        <f t="shared" si="115"/>
        <v>0</v>
      </c>
    </row>
    <row r="126" spans="1:27" x14ac:dyDescent="0.25">
      <c r="A126" s="29">
        <f t="shared" si="109"/>
        <v>92</v>
      </c>
      <c r="B126" s="6">
        <f t="shared" ca="1" si="108"/>
        <v>97</v>
      </c>
      <c r="D126" s="31">
        <f t="shared" si="114"/>
        <v>44.163043478260867</v>
      </c>
      <c r="E126" s="31">
        <f t="shared" si="114"/>
        <v>53.413043478260867</v>
      </c>
      <c r="F126" s="31">
        <f t="shared" si="114"/>
        <v>65.934782608695642</v>
      </c>
      <c r="G126" s="31">
        <f t="shared" si="114"/>
        <v>65.934782608695627</v>
      </c>
      <c r="H126" s="31">
        <f t="shared" si="114"/>
        <v>71.882608695652181</v>
      </c>
      <c r="I126" s="31">
        <f t="shared" si="114"/>
        <v>97</v>
      </c>
      <c r="J126" s="31">
        <f t="shared" si="114"/>
        <v>91.800000000000011</v>
      </c>
      <c r="K126" s="31">
        <f t="shared" si="114"/>
        <v>108.15217391304346</v>
      </c>
      <c r="L126" s="31">
        <f t="shared" si="114"/>
        <v>112.17391304347824</v>
      </c>
      <c r="M126" s="31">
        <f t="shared" si="114"/>
        <v>72</v>
      </c>
      <c r="N126" s="31">
        <f t="shared" si="115"/>
        <v>29.521739130434788</v>
      </c>
      <c r="O126" s="31">
        <f t="shared" si="115"/>
        <v>14.086956521739131</v>
      </c>
      <c r="P126" s="31">
        <f t="shared" si="115"/>
        <v>47.245223953091667</v>
      </c>
      <c r="Q126" s="31">
        <f t="shared" si="115"/>
        <v>70.272183658673967</v>
      </c>
      <c r="R126" s="31">
        <f t="shared" si="115"/>
        <v>103.09491924820102</v>
      </c>
      <c r="S126" s="31">
        <f t="shared" si="115"/>
        <v>110.57111391759024</v>
      </c>
      <c r="T126" s="31">
        <f t="shared" si="115"/>
        <v>111.2086956521739</v>
      </c>
      <c r="U126" s="31">
        <f t="shared" si="115"/>
        <v>106.21739130434781</v>
      </c>
      <c r="V126" s="31">
        <f t="shared" si="115"/>
        <v>0</v>
      </c>
      <c r="W126" s="31">
        <f t="shared" si="115"/>
        <v>0</v>
      </c>
      <c r="X126" s="31">
        <f t="shared" si="115"/>
        <v>0</v>
      </c>
      <c r="Y126" s="31">
        <f t="shared" si="115"/>
        <v>0</v>
      </c>
      <c r="Z126" s="31">
        <f t="shared" si="115"/>
        <v>0</v>
      </c>
      <c r="AA126" s="31">
        <f t="shared" si="115"/>
        <v>0</v>
      </c>
    </row>
    <row r="127" spans="1:27" x14ac:dyDescent="0.25">
      <c r="A127" s="29">
        <f t="shared" si="109"/>
        <v>93</v>
      </c>
      <c r="B127" s="6">
        <f t="shared" ca="1" si="108"/>
        <v>95.956989247311839</v>
      </c>
      <c r="D127" s="31">
        <f t="shared" si="114"/>
        <v>43.688172043010752</v>
      </c>
      <c r="E127" s="31">
        <f t="shared" si="114"/>
        <v>52.838709677419359</v>
      </c>
      <c r="F127" s="31">
        <f t="shared" si="114"/>
        <v>65.225806451612897</v>
      </c>
      <c r="G127" s="31">
        <f t="shared" si="114"/>
        <v>65.225806451612897</v>
      </c>
      <c r="H127" s="31">
        <f t="shared" si="114"/>
        <v>71.109677419354838</v>
      </c>
      <c r="I127" s="31">
        <f t="shared" si="114"/>
        <v>95.956989247311839</v>
      </c>
      <c r="J127" s="31">
        <f t="shared" si="114"/>
        <v>90.812903225806465</v>
      </c>
      <c r="K127" s="31">
        <f t="shared" si="114"/>
        <v>106.98924731182794</v>
      </c>
      <c r="L127" s="31">
        <f t="shared" si="114"/>
        <v>110.96774193548386</v>
      </c>
      <c r="M127" s="31">
        <f t="shared" si="114"/>
        <v>71.225806451612911</v>
      </c>
      <c r="N127" s="31">
        <f t="shared" si="115"/>
        <v>29.20430107526882</v>
      </c>
      <c r="O127" s="31">
        <f t="shared" si="115"/>
        <v>13.935483870967742</v>
      </c>
      <c r="P127" s="31">
        <f t="shared" si="115"/>
        <v>46.737210792305738</v>
      </c>
      <c r="Q127" s="31">
        <f t="shared" si="115"/>
        <v>69.516568780623729</v>
      </c>
      <c r="R127" s="31">
        <f t="shared" si="115"/>
        <v>101.98637172940316</v>
      </c>
      <c r="S127" s="31">
        <f t="shared" si="115"/>
        <v>109.38217720879894</v>
      </c>
      <c r="T127" s="31">
        <f t="shared" si="115"/>
        <v>110.01290322580645</v>
      </c>
      <c r="U127" s="31">
        <f t="shared" si="115"/>
        <v>105.0752688172043</v>
      </c>
      <c r="V127" s="31">
        <f t="shared" si="115"/>
        <v>0</v>
      </c>
      <c r="W127" s="31">
        <f t="shared" si="115"/>
        <v>0</v>
      </c>
      <c r="X127" s="31">
        <f t="shared" si="115"/>
        <v>0</v>
      </c>
      <c r="Y127" s="31">
        <f t="shared" si="115"/>
        <v>0</v>
      </c>
      <c r="Z127" s="31">
        <f t="shared" si="115"/>
        <v>0</v>
      </c>
      <c r="AA127" s="31">
        <f t="shared" si="115"/>
        <v>0</v>
      </c>
    </row>
    <row r="128" spans="1:27" x14ac:dyDescent="0.25">
      <c r="A128" s="29">
        <f t="shared" si="109"/>
        <v>94</v>
      </c>
      <c r="B128" s="6">
        <f t="shared" ca="1" si="108"/>
        <v>94.936170212765973</v>
      </c>
      <c r="D128" s="31">
        <f t="shared" si="114"/>
        <v>43.223404255319146</v>
      </c>
      <c r="E128" s="31">
        <f t="shared" si="114"/>
        <v>52.276595744680847</v>
      </c>
      <c r="F128" s="31">
        <f t="shared" si="114"/>
        <v>64.531914893617014</v>
      </c>
      <c r="G128" s="31">
        <f t="shared" si="114"/>
        <v>64.531914893617014</v>
      </c>
      <c r="H128" s="31">
        <f t="shared" si="114"/>
        <v>70.353191489361691</v>
      </c>
      <c r="I128" s="31">
        <f t="shared" si="114"/>
        <v>94.936170212765973</v>
      </c>
      <c r="J128" s="31">
        <f t="shared" si="114"/>
        <v>89.846808510638311</v>
      </c>
      <c r="K128" s="31">
        <f t="shared" si="114"/>
        <v>105.85106382978722</v>
      </c>
      <c r="L128" s="31">
        <f t="shared" si="114"/>
        <v>109.78723404255317</v>
      </c>
      <c r="M128" s="31">
        <f t="shared" si="114"/>
        <v>70.468085106382972</v>
      </c>
      <c r="N128" s="31">
        <f t="shared" si="115"/>
        <v>28.893617021276597</v>
      </c>
      <c r="O128" s="31">
        <f t="shared" si="115"/>
        <v>13.787234042553191</v>
      </c>
      <c r="P128" s="31">
        <f t="shared" si="115"/>
        <v>46.240006422174822</v>
      </c>
      <c r="Q128" s="31">
        <f t="shared" si="115"/>
        <v>68.777030814872404</v>
      </c>
      <c r="R128" s="31">
        <f t="shared" si="115"/>
        <v>100.90141032802654</v>
      </c>
      <c r="S128" s="31">
        <f t="shared" si="115"/>
        <v>108.2185370257266</v>
      </c>
      <c r="T128" s="31">
        <f t="shared" si="115"/>
        <v>108.84255319148934</v>
      </c>
      <c r="U128" s="31">
        <f t="shared" si="115"/>
        <v>103.95744680851064</v>
      </c>
      <c r="V128" s="31">
        <f t="shared" si="115"/>
        <v>0</v>
      </c>
      <c r="W128" s="31">
        <f t="shared" si="115"/>
        <v>0</v>
      </c>
      <c r="X128" s="31">
        <f t="shared" si="115"/>
        <v>0</v>
      </c>
      <c r="Y128" s="31">
        <f t="shared" si="115"/>
        <v>0</v>
      </c>
      <c r="Z128" s="31">
        <f t="shared" si="115"/>
        <v>0</v>
      </c>
      <c r="AA128" s="31">
        <f t="shared" si="115"/>
        <v>0</v>
      </c>
    </row>
    <row r="129" spans="1:27" x14ac:dyDescent="0.25">
      <c r="A129" s="29">
        <f t="shared" si="109"/>
        <v>95</v>
      </c>
      <c r="B129" s="6">
        <f t="shared" ca="1" si="108"/>
        <v>93.936842105263182</v>
      </c>
      <c r="D129" s="31">
        <f t="shared" si="114"/>
        <v>42.768421052631581</v>
      </c>
      <c r="E129" s="31">
        <f t="shared" si="114"/>
        <v>51.726315789473688</v>
      </c>
      <c r="F129" s="31">
        <f t="shared" si="114"/>
        <v>63.852631578947367</v>
      </c>
      <c r="G129" s="31">
        <f t="shared" si="114"/>
        <v>63.85263157894736</v>
      </c>
      <c r="H129" s="31">
        <f t="shared" si="114"/>
        <v>69.612631578947372</v>
      </c>
      <c r="I129" s="31">
        <f t="shared" si="114"/>
        <v>93.936842105263182</v>
      </c>
      <c r="J129" s="31">
        <f t="shared" si="114"/>
        <v>88.901052631578963</v>
      </c>
      <c r="K129" s="31">
        <f t="shared" si="114"/>
        <v>104.73684210526315</v>
      </c>
      <c r="L129" s="31">
        <f t="shared" si="114"/>
        <v>108.63157894736841</v>
      </c>
      <c r="M129" s="31">
        <f t="shared" si="114"/>
        <v>69.726315789473688</v>
      </c>
      <c r="N129" s="31">
        <f t="shared" si="115"/>
        <v>28.589473684210532</v>
      </c>
      <c r="O129" s="31">
        <f t="shared" si="115"/>
        <v>13.642105263157895</v>
      </c>
      <c r="P129" s="31">
        <f t="shared" si="115"/>
        <v>45.753269512467725</v>
      </c>
      <c r="Q129" s="31">
        <f t="shared" si="115"/>
        <v>68.053062069452693</v>
      </c>
      <c r="R129" s="31">
        <f t="shared" si="115"/>
        <v>99.83929021931047</v>
      </c>
      <c r="S129" s="31">
        <f t="shared" si="115"/>
        <v>107.07939453071897</v>
      </c>
      <c r="T129" s="31">
        <f t="shared" si="115"/>
        <v>107.69684210526316</v>
      </c>
      <c r="U129" s="31">
        <f t="shared" si="115"/>
        <v>102.86315789473684</v>
      </c>
      <c r="V129" s="31">
        <f t="shared" si="115"/>
        <v>0</v>
      </c>
      <c r="W129" s="31">
        <f t="shared" si="115"/>
        <v>0</v>
      </c>
      <c r="X129" s="31">
        <f t="shared" si="115"/>
        <v>0</v>
      </c>
      <c r="Y129" s="31">
        <f t="shared" si="115"/>
        <v>0</v>
      </c>
      <c r="Z129" s="31">
        <f t="shared" si="115"/>
        <v>0</v>
      </c>
      <c r="AA129" s="31">
        <f t="shared" si="115"/>
        <v>0</v>
      </c>
    </row>
    <row r="130" spans="1:27" x14ac:dyDescent="0.25">
      <c r="A130" s="29">
        <f t="shared" si="109"/>
        <v>96</v>
      </c>
      <c r="B130" s="6">
        <f t="shared" ca="1" si="108"/>
        <v>92.958333333333343</v>
      </c>
      <c r="D130" s="31">
        <f t="shared" si="114"/>
        <v>42.322916666666664</v>
      </c>
      <c r="E130" s="31">
        <f t="shared" si="114"/>
        <v>51.1875</v>
      </c>
      <c r="F130" s="31">
        <f t="shared" si="114"/>
        <v>63.187499999999993</v>
      </c>
      <c r="G130" s="31">
        <f t="shared" si="114"/>
        <v>63.187499999999986</v>
      </c>
      <c r="H130" s="31">
        <f t="shared" si="114"/>
        <v>68.887500000000003</v>
      </c>
      <c r="I130" s="31">
        <f t="shared" si="114"/>
        <v>92.958333333333343</v>
      </c>
      <c r="J130" s="31">
        <f t="shared" si="114"/>
        <v>87.975000000000009</v>
      </c>
      <c r="K130" s="31">
        <f t="shared" si="114"/>
        <v>103.64583333333331</v>
      </c>
      <c r="L130" s="31">
        <f t="shared" si="114"/>
        <v>107.49999999999999</v>
      </c>
      <c r="M130" s="31">
        <f t="shared" si="114"/>
        <v>69</v>
      </c>
      <c r="N130" s="31">
        <f t="shared" si="115"/>
        <v>28.291666666666668</v>
      </c>
      <c r="O130" s="31">
        <f t="shared" si="115"/>
        <v>13.5</v>
      </c>
      <c r="P130" s="31">
        <f t="shared" si="115"/>
        <v>45.276672955046187</v>
      </c>
      <c r="Q130" s="31">
        <f t="shared" si="115"/>
        <v>67.344176006229219</v>
      </c>
      <c r="R130" s="31">
        <f t="shared" si="115"/>
        <v>98.79929761285932</v>
      </c>
      <c r="S130" s="31">
        <f t="shared" si="115"/>
        <v>105.96398417102397</v>
      </c>
      <c r="T130" s="31">
        <f t="shared" si="115"/>
        <v>106.575</v>
      </c>
      <c r="U130" s="31">
        <f t="shared" si="115"/>
        <v>101.79166666666666</v>
      </c>
      <c r="V130" s="31">
        <f t="shared" si="115"/>
        <v>0</v>
      </c>
      <c r="W130" s="31">
        <f t="shared" si="115"/>
        <v>0</v>
      </c>
      <c r="X130" s="31">
        <f t="shared" si="115"/>
        <v>0</v>
      </c>
      <c r="Y130" s="31">
        <f t="shared" si="115"/>
        <v>0</v>
      </c>
      <c r="Z130" s="31">
        <f t="shared" si="115"/>
        <v>0</v>
      </c>
      <c r="AA130" s="31">
        <f t="shared" si="115"/>
        <v>0</v>
      </c>
    </row>
    <row r="131" spans="1:27" x14ac:dyDescent="0.25">
      <c r="A131" s="29">
        <f t="shared" si="109"/>
        <v>97</v>
      </c>
      <c r="B131" s="6">
        <f t="shared" ca="1" si="108"/>
        <v>92.000000000000014</v>
      </c>
      <c r="D131" s="31">
        <f t="shared" si="114"/>
        <v>41.886597938144334</v>
      </c>
      <c r="E131" s="31">
        <f t="shared" si="114"/>
        <v>50.659793814432987</v>
      </c>
      <c r="F131" s="31">
        <f t="shared" si="114"/>
        <v>62.536082474226802</v>
      </c>
      <c r="G131" s="31">
        <f t="shared" si="114"/>
        <v>62.536082474226795</v>
      </c>
      <c r="H131" s="31">
        <f t="shared" si="114"/>
        <v>68.177319587628872</v>
      </c>
      <c r="I131" s="31">
        <f t="shared" si="114"/>
        <v>92.000000000000014</v>
      </c>
      <c r="J131" s="31">
        <f t="shared" si="114"/>
        <v>87.06804123711342</v>
      </c>
      <c r="K131" s="31">
        <f t="shared" si="114"/>
        <v>102.57731958762885</v>
      </c>
      <c r="L131" s="31">
        <f t="shared" si="114"/>
        <v>106.39175257731958</v>
      </c>
      <c r="M131" s="31">
        <f t="shared" si="114"/>
        <v>68.288659793814446</v>
      </c>
      <c r="N131" s="31">
        <f t="shared" si="115"/>
        <v>28.000000000000004</v>
      </c>
      <c r="O131" s="31">
        <f t="shared" si="115"/>
        <v>13.360824742268042</v>
      </c>
      <c r="P131" s="31">
        <f t="shared" si="115"/>
        <v>44.809903130767367</v>
      </c>
      <c r="Q131" s="31">
        <f t="shared" si="115"/>
        <v>66.6499061504949</v>
      </c>
      <c r="R131" s="31">
        <f t="shared" si="115"/>
        <v>97.780748152932944</v>
      </c>
      <c r="S131" s="31">
        <f t="shared" si="115"/>
        <v>104.87157196307527</v>
      </c>
      <c r="T131" s="31">
        <f t="shared" si="115"/>
        <v>105.47628865979382</v>
      </c>
      <c r="U131" s="31">
        <f t="shared" si="115"/>
        <v>100.74226804123711</v>
      </c>
      <c r="V131" s="31">
        <f t="shared" si="115"/>
        <v>0</v>
      </c>
      <c r="W131" s="31">
        <f t="shared" si="115"/>
        <v>0</v>
      </c>
      <c r="X131" s="31">
        <f t="shared" si="115"/>
        <v>0</v>
      </c>
      <c r="Y131" s="31">
        <f t="shared" si="115"/>
        <v>0</v>
      </c>
      <c r="Z131" s="31">
        <f t="shared" si="115"/>
        <v>0</v>
      </c>
      <c r="AA131" s="31">
        <f t="shared" si="115"/>
        <v>0</v>
      </c>
    </row>
    <row r="132" spans="1:27" x14ac:dyDescent="0.25">
      <c r="A132" s="29">
        <f t="shared" si="109"/>
        <v>98</v>
      </c>
      <c r="B132" s="6">
        <f t="shared" ca="1" si="108"/>
        <v>91.061224489795933</v>
      </c>
      <c r="D132" s="31">
        <f t="shared" si="114"/>
        <v>41.459183673469383</v>
      </c>
      <c r="E132" s="31">
        <f t="shared" si="114"/>
        <v>50.142857142857146</v>
      </c>
      <c r="F132" s="31">
        <f t="shared" si="114"/>
        <v>61.897959183673478</v>
      </c>
      <c r="G132" s="31">
        <f t="shared" si="114"/>
        <v>61.897959183673464</v>
      </c>
      <c r="H132" s="31">
        <f t="shared" si="114"/>
        <v>67.481632653061226</v>
      </c>
      <c r="I132" s="31">
        <f t="shared" si="114"/>
        <v>91.061224489795933</v>
      </c>
      <c r="J132" s="31">
        <f t="shared" si="114"/>
        <v>86.179591836734716</v>
      </c>
      <c r="K132" s="31">
        <f t="shared" si="114"/>
        <v>101.53061224489795</v>
      </c>
      <c r="L132" s="31">
        <f t="shared" si="114"/>
        <v>105.30612244897958</v>
      </c>
      <c r="M132" s="31">
        <f t="shared" si="114"/>
        <v>67.591836734693885</v>
      </c>
      <c r="N132" s="31">
        <f t="shared" si="115"/>
        <v>27.714285714285722</v>
      </c>
      <c r="O132" s="31">
        <f t="shared" si="115"/>
        <v>13.22448979591837</v>
      </c>
      <c r="P132" s="31">
        <f t="shared" si="115"/>
        <v>44.352659221269739</v>
      </c>
      <c r="Q132" s="31">
        <f t="shared" si="115"/>
        <v>65.969805067326604</v>
      </c>
      <c r="R132" s="31">
        <f t="shared" si="115"/>
        <v>96.782985416678528</v>
      </c>
      <c r="S132" s="31">
        <f t="shared" si="115"/>
        <v>103.80145388181941</v>
      </c>
      <c r="T132" s="31">
        <f t="shared" si="115"/>
        <v>104.4</v>
      </c>
      <c r="U132" s="31">
        <f t="shared" si="115"/>
        <v>99.714285714285708</v>
      </c>
      <c r="V132" s="31">
        <f t="shared" si="115"/>
        <v>0</v>
      </c>
      <c r="W132" s="31">
        <f t="shared" si="115"/>
        <v>0</v>
      </c>
      <c r="X132" s="31">
        <f t="shared" si="115"/>
        <v>0</v>
      </c>
      <c r="Y132" s="31">
        <f t="shared" si="115"/>
        <v>0</v>
      </c>
      <c r="Z132" s="31">
        <f t="shared" si="115"/>
        <v>0</v>
      </c>
      <c r="AA132" s="31">
        <f t="shared" si="115"/>
        <v>0</v>
      </c>
    </row>
    <row r="133" spans="1:27" x14ac:dyDescent="0.25">
      <c r="A133" s="29">
        <f t="shared" si="109"/>
        <v>99</v>
      </c>
      <c r="B133" s="6">
        <f t="shared" ca="1" si="108"/>
        <v>90.141414141414145</v>
      </c>
      <c r="D133" s="31">
        <f t="shared" si="114"/>
        <v>41.040404040404042</v>
      </c>
      <c r="E133" s="31">
        <f t="shared" si="114"/>
        <v>49.63636363636364</v>
      </c>
      <c r="F133" s="31">
        <f t="shared" si="114"/>
        <v>61.272727272727273</v>
      </c>
      <c r="G133" s="31">
        <f t="shared" si="114"/>
        <v>61.272727272727266</v>
      </c>
      <c r="H133" s="31">
        <f t="shared" si="114"/>
        <v>66.8</v>
      </c>
      <c r="I133" s="31">
        <f t="shared" si="114"/>
        <v>90.141414141414145</v>
      </c>
      <c r="J133" s="31">
        <f t="shared" si="114"/>
        <v>85.309090909090926</v>
      </c>
      <c r="K133" s="31">
        <f t="shared" si="114"/>
        <v>100.50505050505051</v>
      </c>
      <c r="L133" s="31">
        <f t="shared" si="114"/>
        <v>104.24242424242424</v>
      </c>
      <c r="M133" s="31">
        <f t="shared" si="114"/>
        <v>66.909090909090907</v>
      </c>
      <c r="N133" s="31">
        <f t="shared" si="115"/>
        <v>27.43434343434344</v>
      </c>
      <c r="O133" s="31">
        <f t="shared" si="115"/>
        <v>13.09090909090909</v>
      </c>
      <c r="P133" s="31">
        <f t="shared" si="115"/>
        <v>43.904652562469032</v>
      </c>
      <c r="Q133" s="31">
        <f t="shared" si="115"/>
        <v>65.303443399979855</v>
      </c>
      <c r="R133" s="31">
        <f t="shared" si="115"/>
        <v>95.805379503378731</v>
      </c>
      <c r="S133" s="31">
        <f t="shared" si="115"/>
        <v>102.75295434765961</v>
      </c>
      <c r="T133" s="31">
        <f t="shared" si="115"/>
        <v>103.34545454545454</v>
      </c>
      <c r="U133" s="31">
        <f t="shared" si="115"/>
        <v>98.707070707070699</v>
      </c>
      <c r="V133" s="31">
        <f t="shared" si="115"/>
        <v>0</v>
      </c>
      <c r="W133" s="31">
        <f t="shared" si="115"/>
        <v>0</v>
      </c>
      <c r="X133" s="31">
        <f t="shared" si="115"/>
        <v>0</v>
      </c>
      <c r="Y133" s="31">
        <f t="shared" si="115"/>
        <v>0</v>
      </c>
      <c r="Z133" s="31">
        <f t="shared" si="115"/>
        <v>0</v>
      </c>
      <c r="AA133" s="31">
        <f t="shared" si="115"/>
        <v>0</v>
      </c>
    </row>
    <row r="134" spans="1:27" x14ac:dyDescent="0.25">
      <c r="A134" s="29">
        <f t="shared" si="109"/>
        <v>100</v>
      </c>
      <c r="B134" s="6">
        <f t="shared" ca="1" si="108"/>
        <v>89.240000000000009</v>
      </c>
      <c r="D134" s="31">
        <f t="shared" ref="D134:M143" si="116">IF($A134&gt;D$19,0,IFERROR(MIN(D$15*D$28/($A134/3600)/1000,D$31),D$31))</f>
        <v>40.630000000000003</v>
      </c>
      <c r="E134" s="31">
        <f t="shared" si="116"/>
        <v>49.14</v>
      </c>
      <c r="F134" s="31">
        <f t="shared" si="116"/>
        <v>60.66</v>
      </c>
      <c r="G134" s="31">
        <f t="shared" si="116"/>
        <v>60.659999999999989</v>
      </c>
      <c r="H134" s="31">
        <f t="shared" si="116"/>
        <v>66.132000000000005</v>
      </c>
      <c r="I134" s="31">
        <f t="shared" si="116"/>
        <v>89.240000000000009</v>
      </c>
      <c r="J134" s="31">
        <f t="shared" si="116"/>
        <v>84.456000000000017</v>
      </c>
      <c r="K134" s="31">
        <f t="shared" si="116"/>
        <v>99.5</v>
      </c>
      <c r="L134" s="31">
        <f t="shared" si="116"/>
        <v>103.2</v>
      </c>
      <c r="M134" s="31">
        <f t="shared" si="116"/>
        <v>66.240000000000009</v>
      </c>
      <c r="N134" s="31">
        <f t="shared" ref="N134:AA143" si="117">IF($A134&gt;N$19,0,IFERROR(MIN(N$15*N$28/($A134/3600)/1000,N$31),N$31))</f>
        <v>27.160000000000007</v>
      </c>
      <c r="O134" s="31">
        <f t="shared" si="117"/>
        <v>12.96</v>
      </c>
      <c r="P134" s="31">
        <f t="shared" si="117"/>
        <v>43.465606036844342</v>
      </c>
      <c r="Q134" s="31">
        <f t="shared" si="117"/>
        <v>64.650408965980063</v>
      </c>
      <c r="R134" s="31">
        <f t="shared" si="117"/>
        <v>94.847325708344954</v>
      </c>
      <c r="S134" s="31">
        <f t="shared" si="117"/>
        <v>101.72542480418304</v>
      </c>
      <c r="T134" s="31">
        <f t="shared" si="117"/>
        <v>102.312</v>
      </c>
      <c r="U134" s="31">
        <f t="shared" si="117"/>
        <v>97.72</v>
      </c>
      <c r="V134" s="31">
        <f t="shared" si="117"/>
        <v>0</v>
      </c>
      <c r="W134" s="31">
        <f t="shared" si="117"/>
        <v>0</v>
      </c>
      <c r="X134" s="31">
        <f t="shared" si="117"/>
        <v>0</v>
      </c>
      <c r="Y134" s="31">
        <f t="shared" si="117"/>
        <v>0</v>
      </c>
      <c r="Z134" s="31">
        <f t="shared" si="117"/>
        <v>0</v>
      </c>
      <c r="AA134" s="31">
        <f t="shared" si="117"/>
        <v>0</v>
      </c>
    </row>
    <row r="135" spans="1:27" x14ac:dyDescent="0.25">
      <c r="A135" s="29">
        <f t="shared" si="109"/>
        <v>101</v>
      </c>
      <c r="B135" s="6">
        <f t="shared" ca="1" si="108"/>
        <v>88.356435643564367</v>
      </c>
      <c r="D135" s="31">
        <f t="shared" si="116"/>
        <v>40.227722772277232</v>
      </c>
      <c r="E135" s="31">
        <f t="shared" si="116"/>
        <v>48.653465346534659</v>
      </c>
      <c r="F135" s="31">
        <f t="shared" si="116"/>
        <v>60.059405940594054</v>
      </c>
      <c r="G135" s="31">
        <f t="shared" si="116"/>
        <v>60.059405940594047</v>
      </c>
      <c r="H135" s="31">
        <f t="shared" si="116"/>
        <v>0</v>
      </c>
      <c r="I135" s="31">
        <f t="shared" si="116"/>
        <v>88.356435643564367</v>
      </c>
      <c r="J135" s="31">
        <f t="shared" si="116"/>
        <v>83.619801980198048</v>
      </c>
      <c r="K135" s="31">
        <f t="shared" si="116"/>
        <v>98.514851485148512</v>
      </c>
      <c r="L135" s="31">
        <f t="shared" si="116"/>
        <v>102.17821782178218</v>
      </c>
      <c r="M135" s="31">
        <f t="shared" si="116"/>
        <v>0</v>
      </c>
      <c r="N135" s="31">
        <f t="shared" si="117"/>
        <v>26.891089108910897</v>
      </c>
      <c r="O135" s="31">
        <f t="shared" si="117"/>
        <v>12.831683168316831</v>
      </c>
      <c r="P135" s="31">
        <f t="shared" si="117"/>
        <v>43.035253501826084</v>
      </c>
      <c r="Q135" s="31">
        <f t="shared" si="117"/>
        <v>64.010305906910958</v>
      </c>
      <c r="R135" s="31">
        <f t="shared" si="117"/>
        <v>93.908243275589058</v>
      </c>
      <c r="S135" s="31">
        <f t="shared" si="117"/>
        <v>100.71824238037922</v>
      </c>
      <c r="T135" s="31">
        <f t="shared" si="117"/>
        <v>101.2990099009901</v>
      </c>
      <c r="U135" s="31">
        <f t="shared" si="117"/>
        <v>96.752475247524757</v>
      </c>
      <c r="V135" s="31">
        <f t="shared" si="117"/>
        <v>0</v>
      </c>
      <c r="W135" s="31">
        <f t="shared" si="117"/>
        <v>0</v>
      </c>
      <c r="X135" s="31">
        <f t="shared" si="117"/>
        <v>0</v>
      </c>
      <c r="Y135" s="31">
        <f t="shared" si="117"/>
        <v>0</v>
      </c>
      <c r="Z135" s="31">
        <f t="shared" si="117"/>
        <v>0</v>
      </c>
      <c r="AA135" s="31">
        <f t="shared" si="117"/>
        <v>0</v>
      </c>
    </row>
    <row r="136" spans="1:27" x14ac:dyDescent="0.25">
      <c r="A136" s="29">
        <f t="shared" si="109"/>
        <v>102</v>
      </c>
      <c r="B136" s="6">
        <f t="shared" ca="1" si="108"/>
        <v>87.490196078431381</v>
      </c>
      <c r="D136" s="31">
        <f t="shared" si="116"/>
        <v>39.833333333333336</v>
      </c>
      <c r="E136" s="31">
        <f t="shared" si="116"/>
        <v>48.176470588235297</v>
      </c>
      <c r="F136" s="31">
        <f t="shared" si="116"/>
        <v>59.470588235294116</v>
      </c>
      <c r="G136" s="31">
        <f t="shared" si="116"/>
        <v>59.470588235294109</v>
      </c>
      <c r="H136" s="31">
        <f t="shared" si="116"/>
        <v>0</v>
      </c>
      <c r="I136" s="31">
        <f t="shared" si="116"/>
        <v>87.490196078431381</v>
      </c>
      <c r="J136" s="31">
        <f t="shared" si="116"/>
        <v>82.800000000000011</v>
      </c>
      <c r="K136" s="31">
        <f t="shared" si="116"/>
        <v>97.549019607843135</v>
      </c>
      <c r="L136" s="31">
        <f t="shared" si="116"/>
        <v>101.1764705882353</v>
      </c>
      <c r="M136" s="31">
        <f t="shared" si="116"/>
        <v>0</v>
      </c>
      <c r="N136" s="31">
        <f t="shared" si="117"/>
        <v>26.627450980392162</v>
      </c>
      <c r="O136" s="31">
        <f t="shared" si="117"/>
        <v>12.705882352941176</v>
      </c>
      <c r="P136" s="31">
        <f t="shared" si="117"/>
        <v>42.613339251808185</v>
      </c>
      <c r="Q136" s="31">
        <f t="shared" si="117"/>
        <v>63.382753888215746</v>
      </c>
      <c r="R136" s="31">
        <f t="shared" si="117"/>
        <v>92.987574223867597</v>
      </c>
      <c r="S136" s="31">
        <f t="shared" si="117"/>
        <v>99.73080863155198</v>
      </c>
      <c r="T136" s="31">
        <f t="shared" si="117"/>
        <v>100.30588235294117</v>
      </c>
      <c r="U136" s="31">
        <f t="shared" si="117"/>
        <v>95.803921568627459</v>
      </c>
      <c r="V136" s="31">
        <f t="shared" si="117"/>
        <v>0</v>
      </c>
      <c r="W136" s="31">
        <f t="shared" si="117"/>
        <v>0</v>
      </c>
      <c r="X136" s="31">
        <f t="shared" si="117"/>
        <v>0</v>
      </c>
      <c r="Y136" s="31">
        <f t="shared" si="117"/>
        <v>0</v>
      </c>
      <c r="Z136" s="31">
        <f t="shared" si="117"/>
        <v>0</v>
      </c>
      <c r="AA136" s="31">
        <f t="shared" si="117"/>
        <v>0</v>
      </c>
    </row>
    <row r="137" spans="1:27" x14ac:dyDescent="0.25">
      <c r="A137" s="29">
        <f t="shared" si="109"/>
        <v>103</v>
      </c>
      <c r="B137" s="6">
        <f t="shared" ca="1" si="108"/>
        <v>86.640776699029132</v>
      </c>
      <c r="D137" s="31">
        <f t="shared" si="116"/>
        <v>39.446601941747566</v>
      </c>
      <c r="E137" s="31">
        <f t="shared" si="116"/>
        <v>47.708737864077669</v>
      </c>
      <c r="F137" s="31">
        <f t="shared" si="116"/>
        <v>58.893203883495147</v>
      </c>
      <c r="G137" s="31">
        <f t="shared" si="116"/>
        <v>58.89320388349514</v>
      </c>
      <c r="H137" s="31">
        <f t="shared" si="116"/>
        <v>0</v>
      </c>
      <c r="I137" s="31">
        <f t="shared" si="116"/>
        <v>86.640776699029132</v>
      </c>
      <c r="J137" s="31">
        <f t="shared" si="116"/>
        <v>81.996116504854371</v>
      </c>
      <c r="K137" s="31">
        <f t="shared" si="116"/>
        <v>96.601941747572809</v>
      </c>
      <c r="L137" s="31">
        <f t="shared" si="116"/>
        <v>100.19417475728154</v>
      </c>
      <c r="M137" s="31">
        <f t="shared" si="116"/>
        <v>0</v>
      </c>
      <c r="N137" s="31">
        <f t="shared" si="117"/>
        <v>26.368932038834956</v>
      </c>
      <c r="O137" s="31">
        <f t="shared" si="117"/>
        <v>12.58252427184466</v>
      </c>
      <c r="P137" s="31">
        <f t="shared" si="117"/>
        <v>42.199617511499362</v>
      </c>
      <c r="Q137" s="31">
        <f t="shared" si="117"/>
        <v>62.767387345611709</v>
      </c>
      <c r="R137" s="31">
        <f t="shared" si="117"/>
        <v>92.084782241111611</v>
      </c>
      <c r="S137" s="31">
        <f t="shared" si="117"/>
        <v>98.762548353575738</v>
      </c>
      <c r="T137" s="31">
        <f t="shared" si="117"/>
        <v>99.332038834951447</v>
      </c>
      <c r="U137" s="31">
        <f t="shared" si="117"/>
        <v>94.873786407766985</v>
      </c>
      <c r="V137" s="31">
        <f t="shared" si="117"/>
        <v>0</v>
      </c>
      <c r="W137" s="31">
        <f t="shared" si="117"/>
        <v>0</v>
      </c>
      <c r="X137" s="31">
        <f t="shared" si="117"/>
        <v>0</v>
      </c>
      <c r="Y137" s="31">
        <f t="shared" si="117"/>
        <v>0</v>
      </c>
      <c r="Z137" s="31">
        <f t="shared" si="117"/>
        <v>0</v>
      </c>
      <c r="AA137" s="31">
        <f t="shared" si="117"/>
        <v>0</v>
      </c>
    </row>
    <row r="138" spans="1:27" x14ac:dyDescent="0.25">
      <c r="A138" s="29">
        <f t="shared" si="109"/>
        <v>104</v>
      </c>
      <c r="B138" s="6">
        <f t="shared" ca="1" si="108"/>
        <v>85.807692307692321</v>
      </c>
      <c r="D138" s="31">
        <f t="shared" si="116"/>
        <v>39.067307692307693</v>
      </c>
      <c r="E138" s="31">
        <f t="shared" si="116"/>
        <v>47.25</v>
      </c>
      <c r="F138" s="31">
        <f t="shared" si="116"/>
        <v>58.32692307692308</v>
      </c>
      <c r="G138" s="31">
        <f t="shared" si="116"/>
        <v>58.326923076923073</v>
      </c>
      <c r="H138" s="31">
        <f t="shared" si="116"/>
        <v>0</v>
      </c>
      <c r="I138" s="31">
        <f t="shared" si="116"/>
        <v>85.807692307692321</v>
      </c>
      <c r="J138" s="31">
        <f t="shared" si="116"/>
        <v>81.207692307692326</v>
      </c>
      <c r="K138" s="31">
        <f t="shared" si="116"/>
        <v>95.67307692307692</v>
      </c>
      <c r="L138" s="31">
        <f t="shared" si="116"/>
        <v>99.230769230769241</v>
      </c>
      <c r="M138" s="31">
        <f t="shared" si="116"/>
        <v>0</v>
      </c>
      <c r="N138" s="31">
        <f t="shared" si="117"/>
        <v>26.11538461538462</v>
      </c>
      <c r="O138" s="31">
        <f t="shared" si="117"/>
        <v>12.461538461538463</v>
      </c>
      <c r="P138" s="31">
        <f t="shared" si="117"/>
        <v>41.793851958504177</v>
      </c>
      <c r="Q138" s="31">
        <f t="shared" si="117"/>
        <v>62.163854774980827</v>
      </c>
      <c r="R138" s="31">
        <f t="shared" si="117"/>
        <v>91.199351642639371</v>
      </c>
      <c r="S138" s="31">
        <f t="shared" si="117"/>
        <v>97.812908465560596</v>
      </c>
      <c r="T138" s="31">
        <f t="shared" si="117"/>
        <v>98.376923076923077</v>
      </c>
      <c r="U138" s="31">
        <f t="shared" si="117"/>
        <v>93.961538461538467</v>
      </c>
      <c r="V138" s="31">
        <f t="shared" si="117"/>
        <v>0</v>
      </c>
      <c r="W138" s="31">
        <f t="shared" si="117"/>
        <v>0</v>
      </c>
      <c r="X138" s="31">
        <f t="shared" si="117"/>
        <v>0</v>
      </c>
      <c r="Y138" s="31">
        <f t="shared" si="117"/>
        <v>0</v>
      </c>
      <c r="Z138" s="31">
        <f t="shared" si="117"/>
        <v>0</v>
      </c>
      <c r="AA138" s="31">
        <f t="shared" si="117"/>
        <v>0</v>
      </c>
    </row>
    <row r="139" spans="1:27" x14ac:dyDescent="0.25">
      <c r="A139" s="29">
        <f t="shared" si="109"/>
        <v>105</v>
      </c>
      <c r="B139" s="6">
        <f t="shared" ca="1" si="108"/>
        <v>84.990476190476201</v>
      </c>
      <c r="D139" s="31">
        <f t="shared" si="116"/>
        <v>38.695238095238089</v>
      </c>
      <c r="E139" s="31">
        <f t="shared" si="116"/>
        <v>46.8</v>
      </c>
      <c r="F139" s="31">
        <f t="shared" si="116"/>
        <v>57.771428571428572</v>
      </c>
      <c r="G139" s="31">
        <f t="shared" si="116"/>
        <v>57.771428571428565</v>
      </c>
      <c r="H139" s="31">
        <f t="shared" si="116"/>
        <v>0</v>
      </c>
      <c r="I139" s="31">
        <f t="shared" si="116"/>
        <v>84.990476190476201</v>
      </c>
      <c r="J139" s="31">
        <f t="shared" si="116"/>
        <v>80.434285714285721</v>
      </c>
      <c r="K139" s="31">
        <f t="shared" si="116"/>
        <v>94.761904761904745</v>
      </c>
      <c r="L139" s="31">
        <f t="shared" si="116"/>
        <v>98.285714285714278</v>
      </c>
      <c r="M139" s="31">
        <f t="shared" si="116"/>
        <v>0</v>
      </c>
      <c r="N139" s="31">
        <f t="shared" si="117"/>
        <v>25.866666666666671</v>
      </c>
      <c r="O139" s="31">
        <f t="shared" si="117"/>
        <v>12.342857142857143</v>
      </c>
      <c r="P139" s="31">
        <f t="shared" si="117"/>
        <v>0</v>
      </c>
      <c r="Q139" s="31">
        <f t="shared" si="117"/>
        <v>0</v>
      </c>
      <c r="R139" s="31">
        <f t="shared" si="117"/>
        <v>90.330786388899952</v>
      </c>
      <c r="S139" s="31">
        <f t="shared" si="117"/>
        <v>96.881356956364783</v>
      </c>
      <c r="T139" s="31">
        <f t="shared" si="117"/>
        <v>97.44</v>
      </c>
      <c r="U139" s="31">
        <f t="shared" si="117"/>
        <v>93.066666666666663</v>
      </c>
      <c r="V139" s="31">
        <f t="shared" si="117"/>
        <v>0</v>
      </c>
      <c r="W139" s="31">
        <f t="shared" si="117"/>
        <v>0</v>
      </c>
      <c r="X139" s="31">
        <f t="shared" si="117"/>
        <v>0</v>
      </c>
      <c r="Y139" s="31">
        <f t="shared" si="117"/>
        <v>0</v>
      </c>
      <c r="Z139" s="31">
        <f t="shared" si="117"/>
        <v>0</v>
      </c>
      <c r="AA139" s="31">
        <f t="shared" si="117"/>
        <v>0</v>
      </c>
    </row>
    <row r="140" spans="1:27" x14ac:dyDescent="0.25">
      <c r="A140" s="29">
        <f t="shared" si="109"/>
        <v>106</v>
      </c>
      <c r="B140" s="6">
        <f t="shared" ca="1" si="108"/>
        <v>84.188679245283026</v>
      </c>
      <c r="D140" s="31">
        <f t="shared" si="116"/>
        <v>38.330188679245289</v>
      </c>
      <c r="E140" s="31">
        <f t="shared" si="116"/>
        <v>46.358490566037737</v>
      </c>
      <c r="F140" s="31">
        <f t="shared" si="116"/>
        <v>57.226415094339622</v>
      </c>
      <c r="G140" s="31">
        <f t="shared" si="116"/>
        <v>57.226415094339615</v>
      </c>
      <c r="H140" s="31">
        <f t="shared" si="116"/>
        <v>0</v>
      </c>
      <c r="I140" s="31">
        <f t="shared" si="116"/>
        <v>84.188679245283026</v>
      </c>
      <c r="J140" s="31">
        <f t="shared" si="116"/>
        <v>79.675471698113228</v>
      </c>
      <c r="K140" s="31">
        <f t="shared" si="116"/>
        <v>93.867924528301884</v>
      </c>
      <c r="L140" s="31">
        <f t="shared" si="116"/>
        <v>97.358490566037744</v>
      </c>
      <c r="M140" s="31">
        <f t="shared" si="116"/>
        <v>0</v>
      </c>
      <c r="N140" s="31">
        <f t="shared" si="117"/>
        <v>25.622641509433969</v>
      </c>
      <c r="O140" s="31">
        <f t="shared" si="117"/>
        <v>12.226415094339623</v>
      </c>
      <c r="P140" s="31">
        <f t="shared" si="117"/>
        <v>0</v>
      </c>
      <c r="Q140" s="31">
        <f t="shared" si="117"/>
        <v>0</v>
      </c>
      <c r="R140" s="31">
        <f t="shared" si="117"/>
        <v>89.478609158815985</v>
      </c>
      <c r="S140" s="31">
        <f t="shared" si="117"/>
        <v>95.967381890738707</v>
      </c>
      <c r="T140" s="31">
        <f t="shared" si="117"/>
        <v>96.520754716981131</v>
      </c>
      <c r="U140" s="31">
        <f t="shared" si="117"/>
        <v>92.188679245283012</v>
      </c>
      <c r="V140" s="31">
        <f t="shared" si="117"/>
        <v>0</v>
      </c>
      <c r="W140" s="31">
        <f t="shared" si="117"/>
        <v>0</v>
      </c>
      <c r="X140" s="31">
        <f t="shared" si="117"/>
        <v>0</v>
      </c>
      <c r="Y140" s="31">
        <f t="shared" si="117"/>
        <v>0</v>
      </c>
      <c r="Z140" s="31">
        <f t="shared" si="117"/>
        <v>0</v>
      </c>
      <c r="AA140" s="31">
        <f t="shared" si="117"/>
        <v>0</v>
      </c>
    </row>
    <row r="141" spans="1:27" x14ac:dyDescent="0.25">
      <c r="A141" s="29">
        <f t="shared" si="109"/>
        <v>107</v>
      </c>
      <c r="B141" s="6">
        <f t="shared" ca="1" si="108"/>
        <v>83.401869158878512</v>
      </c>
      <c r="D141" s="31">
        <f t="shared" si="116"/>
        <v>37.971962616822431</v>
      </c>
      <c r="E141" s="31">
        <f t="shared" si="116"/>
        <v>45.925233644859816</v>
      </c>
      <c r="F141" s="31">
        <f t="shared" si="116"/>
        <v>56.691588785046726</v>
      </c>
      <c r="G141" s="31">
        <f t="shared" si="116"/>
        <v>56.691588785046719</v>
      </c>
      <c r="H141" s="31">
        <f t="shared" si="116"/>
        <v>0</v>
      </c>
      <c r="I141" s="31">
        <f t="shared" si="116"/>
        <v>83.401869158878512</v>
      </c>
      <c r="J141" s="31">
        <f t="shared" si="116"/>
        <v>78.930841121495334</v>
      </c>
      <c r="K141" s="31">
        <f t="shared" si="116"/>
        <v>92.99065420560747</v>
      </c>
      <c r="L141" s="31">
        <f t="shared" si="116"/>
        <v>96.44859813084112</v>
      </c>
      <c r="M141" s="31">
        <f t="shared" si="116"/>
        <v>0</v>
      </c>
      <c r="N141" s="31">
        <f t="shared" si="117"/>
        <v>25.383177570093462</v>
      </c>
      <c r="O141" s="31">
        <f t="shared" si="117"/>
        <v>12.11214953271028</v>
      </c>
      <c r="P141" s="31">
        <f t="shared" si="117"/>
        <v>0</v>
      </c>
      <c r="Q141" s="31">
        <f t="shared" si="117"/>
        <v>0</v>
      </c>
      <c r="R141" s="31">
        <f t="shared" si="117"/>
        <v>88.642360475088736</v>
      </c>
      <c r="S141" s="31">
        <f t="shared" si="117"/>
        <v>95.070490471199079</v>
      </c>
      <c r="T141" s="31">
        <f t="shared" si="117"/>
        <v>95.618691588785055</v>
      </c>
      <c r="U141" s="31">
        <f t="shared" si="117"/>
        <v>91.327102803738313</v>
      </c>
      <c r="V141" s="31">
        <f t="shared" si="117"/>
        <v>0</v>
      </c>
      <c r="W141" s="31">
        <f t="shared" si="117"/>
        <v>0</v>
      </c>
      <c r="X141" s="31">
        <f t="shared" si="117"/>
        <v>0</v>
      </c>
      <c r="Y141" s="31">
        <f t="shared" si="117"/>
        <v>0</v>
      </c>
      <c r="Z141" s="31">
        <f t="shared" si="117"/>
        <v>0</v>
      </c>
      <c r="AA141" s="31">
        <f t="shared" si="117"/>
        <v>0</v>
      </c>
    </row>
    <row r="142" spans="1:27" x14ac:dyDescent="0.25">
      <c r="A142" s="29">
        <f t="shared" si="109"/>
        <v>108</v>
      </c>
      <c r="B142" s="6">
        <f t="shared" ca="1" si="108"/>
        <v>82.629629629629633</v>
      </c>
      <c r="D142" s="31">
        <f t="shared" si="116"/>
        <v>37.620370370370374</v>
      </c>
      <c r="E142" s="31">
        <f t="shared" si="116"/>
        <v>45.5</v>
      </c>
      <c r="F142" s="31">
        <f t="shared" si="116"/>
        <v>56.166666666666671</v>
      </c>
      <c r="G142" s="31">
        <f t="shared" si="116"/>
        <v>56.166666666666664</v>
      </c>
      <c r="H142" s="31">
        <f t="shared" si="116"/>
        <v>0</v>
      </c>
      <c r="I142" s="31">
        <f t="shared" si="116"/>
        <v>82.629629629629633</v>
      </c>
      <c r="J142" s="31">
        <f t="shared" si="116"/>
        <v>78.200000000000017</v>
      </c>
      <c r="K142" s="31">
        <f t="shared" si="116"/>
        <v>92.129629629629619</v>
      </c>
      <c r="L142" s="31">
        <f t="shared" si="116"/>
        <v>95.555555555555543</v>
      </c>
      <c r="M142" s="31">
        <f t="shared" si="116"/>
        <v>0</v>
      </c>
      <c r="N142" s="31">
        <f t="shared" si="117"/>
        <v>25.148148148148152</v>
      </c>
      <c r="O142" s="31">
        <f t="shared" si="117"/>
        <v>12</v>
      </c>
      <c r="P142" s="31">
        <f t="shared" si="117"/>
        <v>0</v>
      </c>
      <c r="Q142" s="31">
        <f t="shared" si="117"/>
        <v>0</v>
      </c>
      <c r="R142" s="31">
        <f t="shared" si="117"/>
        <v>87.82159787809718</v>
      </c>
      <c r="S142" s="31">
        <f t="shared" si="117"/>
        <v>94.190208152021313</v>
      </c>
      <c r="T142" s="31">
        <f t="shared" si="117"/>
        <v>94.733333333333348</v>
      </c>
      <c r="U142" s="31">
        <f t="shared" si="117"/>
        <v>90.481481481481481</v>
      </c>
      <c r="V142" s="31">
        <f t="shared" si="117"/>
        <v>0</v>
      </c>
      <c r="W142" s="31">
        <f t="shared" si="117"/>
        <v>0</v>
      </c>
      <c r="X142" s="31">
        <f t="shared" si="117"/>
        <v>0</v>
      </c>
      <c r="Y142" s="31">
        <f t="shared" si="117"/>
        <v>0</v>
      </c>
      <c r="Z142" s="31">
        <f t="shared" si="117"/>
        <v>0</v>
      </c>
      <c r="AA142" s="31">
        <f t="shared" si="117"/>
        <v>0</v>
      </c>
    </row>
    <row r="143" spans="1:27" x14ac:dyDescent="0.25">
      <c r="A143" s="29">
        <f t="shared" si="109"/>
        <v>109</v>
      </c>
      <c r="B143" s="6">
        <f t="shared" ca="1" si="108"/>
        <v>81.87155963302753</v>
      </c>
      <c r="D143" s="31">
        <f t="shared" si="116"/>
        <v>37.27522935779816</v>
      </c>
      <c r="E143" s="31">
        <f t="shared" si="116"/>
        <v>45.082568807339449</v>
      </c>
      <c r="F143" s="31">
        <f t="shared" si="116"/>
        <v>55.651376146788991</v>
      </c>
      <c r="G143" s="31">
        <f t="shared" si="116"/>
        <v>55.651376146788984</v>
      </c>
      <c r="H143" s="31">
        <f t="shared" si="116"/>
        <v>0</v>
      </c>
      <c r="I143" s="31">
        <f t="shared" si="116"/>
        <v>81.87155963302753</v>
      </c>
      <c r="J143" s="31">
        <f t="shared" si="116"/>
        <v>77.482568807339462</v>
      </c>
      <c r="K143" s="31">
        <f t="shared" si="116"/>
        <v>91.284403669724767</v>
      </c>
      <c r="L143" s="31">
        <f t="shared" si="116"/>
        <v>94.67889908256879</v>
      </c>
      <c r="M143" s="31">
        <f t="shared" si="116"/>
        <v>0</v>
      </c>
      <c r="N143" s="31">
        <f t="shared" si="117"/>
        <v>24.917431192660555</v>
      </c>
      <c r="O143" s="31">
        <f t="shared" si="117"/>
        <v>11.889908256880734</v>
      </c>
      <c r="P143" s="31">
        <f t="shared" si="117"/>
        <v>0</v>
      </c>
      <c r="Q143" s="31">
        <f t="shared" si="117"/>
        <v>0</v>
      </c>
      <c r="R143" s="31">
        <f t="shared" si="117"/>
        <v>87.015895145270591</v>
      </c>
      <c r="S143" s="31">
        <f t="shared" si="117"/>
        <v>93.326077802002771</v>
      </c>
      <c r="T143" s="31">
        <f t="shared" si="117"/>
        <v>93.864220183486239</v>
      </c>
      <c r="U143" s="31">
        <f t="shared" si="117"/>
        <v>89.651376146788991</v>
      </c>
      <c r="V143" s="31">
        <f t="shared" si="117"/>
        <v>0</v>
      </c>
      <c r="W143" s="31">
        <f t="shared" si="117"/>
        <v>0</v>
      </c>
      <c r="X143" s="31">
        <f t="shared" si="117"/>
        <v>0</v>
      </c>
      <c r="Y143" s="31">
        <f t="shared" si="117"/>
        <v>0</v>
      </c>
      <c r="Z143" s="31">
        <f t="shared" si="117"/>
        <v>0</v>
      </c>
      <c r="AA143" s="31">
        <f t="shared" si="117"/>
        <v>0</v>
      </c>
    </row>
    <row r="144" spans="1:27" x14ac:dyDescent="0.25">
      <c r="A144" s="29">
        <f t="shared" si="109"/>
        <v>110</v>
      </c>
      <c r="B144" s="6">
        <f t="shared" ca="1" si="108"/>
        <v>81.127272727272739</v>
      </c>
      <c r="D144" s="31">
        <f t="shared" ref="D144:M153" si="118">IF($A144&gt;D$19,0,IFERROR(MIN(D$15*D$28/($A144/3600)/1000,D$31),D$31))</f>
        <v>36.936363636363637</v>
      </c>
      <c r="E144" s="31">
        <f t="shared" si="118"/>
        <v>44.672727272727272</v>
      </c>
      <c r="F144" s="31">
        <f t="shared" si="118"/>
        <v>55.145454545454541</v>
      </c>
      <c r="G144" s="31">
        <f t="shared" si="118"/>
        <v>55.145454545454534</v>
      </c>
      <c r="H144" s="31">
        <f t="shared" si="118"/>
        <v>0</v>
      </c>
      <c r="I144" s="31">
        <f t="shared" si="118"/>
        <v>81.127272727272739</v>
      </c>
      <c r="J144" s="31">
        <f t="shared" si="118"/>
        <v>76.778181818181835</v>
      </c>
      <c r="K144" s="31">
        <f t="shared" si="118"/>
        <v>90.454545454545453</v>
      </c>
      <c r="L144" s="31">
        <f t="shared" si="118"/>
        <v>93.818181818181827</v>
      </c>
      <c r="M144" s="31">
        <f t="shared" si="118"/>
        <v>0</v>
      </c>
      <c r="N144" s="31">
        <f t="shared" ref="N144:AA153" si="119">IF($A144&gt;N$19,0,IFERROR(MIN(N$15*N$28/($A144/3600)/1000,N$31),N$31))</f>
        <v>24.690909090909095</v>
      </c>
      <c r="O144" s="31">
        <f t="shared" si="119"/>
        <v>11.781818181818181</v>
      </c>
      <c r="P144" s="31">
        <f t="shared" si="119"/>
        <v>0</v>
      </c>
      <c r="Q144" s="31">
        <f t="shared" si="119"/>
        <v>0</v>
      </c>
      <c r="R144" s="31">
        <f t="shared" si="119"/>
        <v>86.224841553040861</v>
      </c>
      <c r="S144" s="31">
        <f t="shared" si="119"/>
        <v>92.477658912893659</v>
      </c>
      <c r="T144" s="31">
        <f t="shared" si="119"/>
        <v>93.010909090909095</v>
      </c>
      <c r="U144" s="31">
        <f t="shared" si="119"/>
        <v>88.836363636363629</v>
      </c>
      <c r="V144" s="31">
        <f t="shared" si="119"/>
        <v>0</v>
      </c>
      <c r="W144" s="31">
        <f t="shared" si="119"/>
        <v>0</v>
      </c>
      <c r="X144" s="31">
        <f t="shared" si="119"/>
        <v>0</v>
      </c>
      <c r="Y144" s="31">
        <f t="shared" si="119"/>
        <v>0</v>
      </c>
      <c r="Z144" s="31">
        <f t="shared" si="119"/>
        <v>0</v>
      </c>
      <c r="AA144" s="31">
        <f t="shared" si="119"/>
        <v>0</v>
      </c>
    </row>
    <row r="145" spans="1:27" x14ac:dyDescent="0.25">
      <c r="A145" s="29">
        <f t="shared" si="109"/>
        <v>111</v>
      </c>
      <c r="B145" s="6">
        <f t="shared" ca="1" si="108"/>
        <v>80.396396396396412</v>
      </c>
      <c r="D145" s="31">
        <f t="shared" si="118"/>
        <v>36.603603603603602</v>
      </c>
      <c r="E145" s="31">
        <f t="shared" si="118"/>
        <v>44.270270270270267</v>
      </c>
      <c r="F145" s="31">
        <f t="shared" si="118"/>
        <v>54.648648648648646</v>
      </c>
      <c r="G145" s="31">
        <f t="shared" si="118"/>
        <v>54.648648648648638</v>
      </c>
      <c r="H145" s="31">
        <f t="shared" si="118"/>
        <v>0</v>
      </c>
      <c r="I145" s="31">
        <f t="shared" si="118"/>
        <v>80.396396396396412</v>
      </c>
      <c r="J145" s="31">
        <f t="shared" si="118"/>
        <v>76.086486486486493</v>
      </c>
      <c r="K145" s="31">
        <f t="shared" si="118"/>
        <v>89.639639639639626</v>
      </c>
      <c r="L145" s="31">
        <f t="shared" si="118"/>
        <v>92.972972972972954</v>
      </c>
      <c r="M145" s="31">
        <f t="shared" si="118"/>
        <v>0</v>
      </c>
      <c r="N145" s="31">
        <f t="shared" si="119"/>
        <v>24.468468468468473</v>
      </c>
      <c r="O145" s="31">
        <f t="shared" si="119"/>
        <v>11.675675675675675</v>
      </c>
      <c r="P145" s="31">
        <f t="shared" si="119"/>
        <v>0</v>
      </c>
      <c r="Q145" s="31">
        <f t="shared" si="119"/>
        <v>0</v>
      </c>
      <c r="R145" s="31">
        <f t="shared" si="119"/>
        <v>85.448041178689138</v>
      </c>
      <c r="S145" s="31">
        <f t="shared" si="119"/>
        <v>91.644526850615321</v>
      </c>
      <c r="T145" s="31">
        <f t="shared" si="119"/>
        <v>92.172972972972971</v>
      </c>
      <c r="U145" s="31">
        <f t="shared" si="119"/>
        <v>88.036036036036037</v>
      </c>
      <c r="V145" s="31">
        <f t="shared" si="119"/>
        <v>0</v>
      </c>
      <c r="W145" s="31">
        <f t="shared" si="119"/>
        <v>0</v>
      </c>
      <c r="X145" s="31">
        <f t="shared" si="119"/>
        <v>0</v>
      </c>
      <c r="Y145" s="31">
        <f t="shared" si="119"/>
        <v>0</v>
      </c>
      <c r="Z145" s="31">
        <f t="shared" si="119"/>
        <v>0</v>
      </c>
      <c r="AA145" s="31">
        <f t="shared" si="119"/>
        <v>0</v>
      </c>
    </row>
    <row r="146" spans="1:27" x14ac:dyDescent="0.25">
      <c r="A146" s="29">
        <f t="shared" si="109"/>
        <v>112</v>
      </c>
      <c r="B146" s="6">
        <f t="shared" ca="1" si="108"/>
        <v>79.678571428571431</v>
      </c>
      <c r="D146" s="31">
        <f t="shared" si="118"/>
        <v>36.276785714285715</v>
      </c>
      <c r="E146" s="31">
        <f t="shared" si="118"/>
        <v>43.875</v>
      </c>
      <c r="F146" s="31">
        <f t="shared" si="118"/>
        <v>54.160714285714292</v>
      </c>
      <c r="G146" s="31">
        <f t="shared" si="118"/>
        <v>54.160714285714285</v>
      </c>
      <c r="H146" s="31">
        <f t="shared" si="118"/>
        <v>0</v>
      </c>
      <c r="I146" s="31">
        <f t="shared" si="118"/>
        <v>79.678571428571431</v>
      </c>
      <c r="J146" s="31">
        <f t="shared" si="118"/>
        <v>75.407142857142873</v>
      </c>
      <c r="K146" s="31">
        <f t="shared" si="118"/>
        <v>88.839285714285708</v>
      </c>
      <c r="L146" s="31">
        <f t="shared" si="118"/>
        <v>92.142857142857139</v>
      </c>
      <c r="M146" s="31">
        <f t="shared" si="118"/>
        <v>0</v>
      </c>
      <c r="N146" s="31">
        <f t="shared" si="119"/>
        <v>24.250000000000004</v>
      </c>
      <c r="O146" s="31">
        <f t="shared" si="119"/>
        <v>11.571428571428573</v>
      </c>
      <c r="P146" s="31">
        <f t="shared" si="119"/>
        <v>0</v>
      </c>
      <c r="Q146" s="31">
        <f t="shared" si="119"/>
        <v>0</v>
      </c>
      <c r="R146" s="31">
        <f t="shared" si="119"/>
        <v>84.685112239593707</v>
      </c>
      <c r="S146" s="31">
        <f t="shared" si="119"/>
        <v>90.826272146591975</v>
      </c>
      <c r="T146" s="31">
        <f t="shared" si="119"/>
        <v>91.35</v>
      </c>
      <c r="U146" s="31">
        <f t="shared" si="119"/>
        <v>87.25</v>
      </c>
      <c r="V146" s="31">
        <f t="shared" si="119"/>
        <v>0</v>
      </c>
      <c r="W146" s="31">
        <f t="shared" si="119"/>
        <v>0</v>
      </c>
      <c r="X146" s="31">
        <f t="shared" si="119"/>
        <v>0</v>
      </c>
      <c r="Y146" s="31">
        <f t="shared" si="119"/>
        <v>0</v>
      </c>
      <c r="Z146" s="31">
        <f t="shared" si="119"/>
        <v>0</v>
      </c>
      <c r="AA146" s="31">
        <f t="shared" si="119"/>
        <v>0</v>
      </c>
    </row>
    <row r="147" spans="1:27" x14ac:dyDescent="0.25">
      <c r="A147" s="29">
        <f t="shared" si="109"/>
        <v>113</v>
      </c>
      <c r="B147" s="6">
        <f t="shared" ca="1" si="108"/>
        <v>78.973451327433636</v>
      </c>
      <c r="D147" s="31">
        <f t="shared" si="118"/>
        <v>35.955752212389378</v>
      </c>
      <c r="E147" s="31">
        <f t="shared" si="118"/>
        <v>43.486725663716811</v>
      </c>
      <c r="F147" s="31">
        <f t="shared" si="118"/>
        <v>53.681415929203538</v>
      </c>
      <c r="G147" s="31">
        <f t="shared" si="118"/>
        <v>53.681415929203531</v>
      </c>
      <c r="H147" s="31">
        <f t="shared" si="118"/>
        <v>0</v>
      </c>
      <c r="I147" s="31">
        <f t="shared" si="118"/>
        <v>78.973451327433636</v>
      </c>
      <c r="J147" s="31">
        <f t="shared" si="118"/>
        <v>74.739823008849584</v>
      </c>
      <c r="K147" s="31">
        <f t="shared" si="118"/>
        <v>88.053097345132727</v>
      </c>
      <c r="L147" s="31">
        <f t="shared" si="118"/>
        <v>91.327433628318573</v>
      </c>
      <c r="M147" s="31">
        <f t="shared" si="118"/>
        <v>0</v>
      </c>
      <c r="N147" s="31">
        <f t="shared" si="119"/>
        <v>24.0353982300885</v>
      </c>
      <c r="O147" s="31">
        <f t="shared" si="119"/>
        <v>11.469026548672566</v>
      </c>
      <c r="P147" s="31">
        <f t="shared" si="119"/>
        <v>0</v>
      </c>
      <c r="Q147" s="31">
        <f t="shared" si="119"/>
        <v>0</v>
      </c>
      <c r="R147" s="31">
        <f t="shared" si="119"/>
        <v>0</v>
      </c>
      <c r="S147" s="31">
        <f t="shared" si="119"/>
        <v>90.022499826710629</v>
      </c>
      <c r="T147" s="31">
        <f t="shared" si="119"/>
        <v>0</v>
      </c>
      <c r="U147" s="31">
        <f t="shared" si="119"/>
        <v>86.477876106194685</v>
      </c>
      <c r="V147" s="31">
        <f t="shared" si="119"/>
        <v>0</v>
      </c>
      <c r="W147" s="31">
        <f t="shared" si="119"/>
        <v>0</v>
      </c>
      <c r="X147" s="31">
        <f t="shared" si="119"/>
        <v>0</v>
      </c>
      <c r="Y147" s="31">
        <f t="shared" si="119"/>
        <v>0</v>
      </c>
      <c r="Z147" s="31">
        <f t="shared" si="119"/>
        <v>0</v>
      </c>
      <c r="AA147" s="31">
        <f t="shared" si="119"/>
        <v>0</v>
      </c>
    </row>
    <row r="148" spans="1:27" x14ac:dyDescent="0.25">
      <c r="A148" s="29">
        <f t="shared" si="109"/>
        <v>114</v>
      </c>
      <c r="B148" s="6">
        <f t="shared" ca="1" si="108"/>
        <v>78.280701754385973</v>
      </c>
      <c r="D148" s="31">
        <f t="shared" si="118"/>
        <v>35.640350877192979</v>
      </c>
      <c r="E148" s="31">
        <f t="shared" si="118"/>
        <v>43.105263157894733</v>
      </c>
      <c r="F148" s="31">
        <f t="shared" si="118"/>
        <v>53.210526315789465</v>
      </c>
      <c r="G148" s="31">
        <f t="shared" si="118"/>
        <v>53.210526315789458</v>
      </c>
      <c r="H148" s="31">
        <f t="shared" si="118"/>
        <v>0</v>
      </c>
      <c r="I148" s="31">
        <f t="shared" si="118"/>
        <v>78.280701754385973</v>
      </c>
      <c r="J148" s="31">
        <f t="shared" si="118"/>
        <v>74.0842105263158</v>
      </c>
      <c r="K148" s="31">
        <f t="shared" si="118"/>
        <v>87.280701754385959</v>
      </c>
      <c r="L148" s="31">
        <f t="shared" si="118"/>
        <v>90.526315789473671</v>
      </c>
      <c r="M148" s="31">
        <f t="shared" si="118"/>
        <v>0</v>
      </c>
      <c r="N148" s="31">
        <f t="shared" si="119"/>
        <v>23.824561403508774</v>
      </c>
      <c r="O148" s="31">
        <f t="shared" si="119"/>
        <v>11.368421052631579</v>
      </c>
      <c r="P148" s="31">
        <f t="shared" si="119"/>
        <v>0</v>
      </c>
      <c r="Q148" s="31">
        <f t="shared" si="119"/>
        <v>0</v>
      </c>
      <c r="R148" s="31">
        <f t="shared" si="119"/>
        <v>0</v>
      </c>
      <c r="S148" s="31">
        <f t="shared" si="119"/>
        <v>89.232828775599131</v>
      </c>
      <c r="T148" s="31">
        <f t="shared" si="119"/>
        <v>0</v>
      </c>
      <c r="U148" s="31">
        <f t="shared" si="119"/>
        <v>85.719298245614027</v>
      </c>
      <c r="V148" s="31">
        <f t="shared" si="119"/>
        <v>0</v>
      </c>
      <c r="W148" s="31">
        <f t="shared" si="119"/>
        <v>0</v>
      </c>
      <c r="X148" s="31">
        <f t="shared" si="119"/>
        <v>0</v>
      </c>
      <c r="Y148" s="31">
        <f t="shared" si="119"/>
        <v>0</v>
      </c>
      <c r="Z148" s="31">
        <f t="shared" si="119"/>
        <v>0</v>
      </c>
      <c r="AA148" s="31">
        <f t="shared" si="119"/>
        <v>0</v>
      </c>
    </row>
    <row r="149" spans="1:27" x14ac:dyDescent="0.25">
      <c r="A149" s="29">
        <f t="shared" si="109"/>
        <v>115</v>
      </c>
      <c r="B149" s="6">
        <f t="shared" ca="1" si="108"/>
        <v>77.600000000000009</v>
      </c>
      <c r="D149" s="31">
        <f t="shared" si="118"/>
        <v>35.330434782608698</v>
      </c>
      <c r="E149" s="31">
        <f t="shared" si="118"/>
        <v>42.730434782608697</v>
      </c>
      <c r="F149" s="31">
        <f t="shared" si="118"/>
        <v>52.747826086956529</v>
      </c>
      <c r="G149" s="31">
        <f t="shared" si="118"/>
        <v>52.747826086956522</v>
      </c>
      <c r="H149" s="31">
        <f t="shared" si="118"/>
        <v>0</v>
      </c>
      <c r="I149" s="31">
        <f t="shared" si="118"/>
        <v>77.600000000000009</v>
      </c>
      <c r="J149" s="31">
        <f t="shared" si="118"/>
        <v>73.440000000000012</v>
      </c>
      <c r="K149" s="31">
        <f t="shared" si="118"/>
        <v>86.521739130434781</v>
      </c>
      <c r="L149" s="31">
        <f t="shared" si="118"/>
        <v>89.739130434782609</v>
      </c>
      <c r="M149" s="31">
        <f t="shared" si="118"/>
        <v>0</v>
      </c>
      <c r="N149" s="31">
        <f t="shared" si="119"/>
        <v>23.61739130434783</v>
      </c>
      <c r="O149" s="31">
        <f t="shared" si="119"/>
        <v>11.269565217391305</v>
      </c>
      <c r="P149" s="31">
        <f t="shared" si="119"/>
        <v>0</v>
      </c>
      <c r="Q149" s="31">
        <f t="shared" si="119"/>
        <v>0</v>
      </c>
      <c r="R149" s="31">
        <f t="shared" si="119"/>
        <v>0</v>
      </c>
      <c r="S149" s="31">
        <f t="shared" si="119"/>
        <v>88.456891134072194</v>
      </c>
      <c r="T149" s="31">
        <f t="shared" si="119"/>
        <v>0</v>
      </c>
      <c r="U149" s="31">
        <f t="shared" si="119"/>
        <v>84.973913043478277</v>
      </c>
      <c r="V149" s="31">
        <f t="shared" si="119"/>
        <v>0</v>
      </c>
      <c r="W149" s="31">
        <f t="shared" si="119"/>
        <v>0</v>
      </c>
      <c r="X149" s="31">
        <f t="shared" si="119"/>
        <v>0</v>
      </c>
      <c r="Y149" s="31">
        <f t="shared" si="119"/>
        <v>0</v>
      </c>
      <c r="Z149" s="31">
        <f t="shared" si="119"/>
        <v>0</v>
      </c>
      <c r="AA149" s="31">
        <f t="shared" si="119"/>
        <v>0</v>
      </c>
    </row>
    <row r="150" spans="1:27" x14ac:dyDescent="0.25">
      <c r="A150" s="29">
        <f t="shared" si="109"/>
        <v>116</v>
      </c>
      <c r="B150" s="6">
        <f t="shared" ca="1" si="108"/>
        <v>0</v>
      </c>
      <c r="D150" s="31">
        <f t="shared" si="118"/>
        <v>35.025862068965516</v>
      </c>
      <c r="E150" s="31">
        <f t="shared" si="118"/>
        <v>42.362068965517238</v>
      </c>
      <c r="F150" s="31">
        <f t="shared" si="118"/>
        <v>0</v>
      </c>
      <c r="G150" s="31">
        <f t="shared" si="118"/>
        <v>0</v>
      </c>
      <c r="H150" s="31">
        <f t="shared" si="118"/>
        <v>0</v>
      </c>
      <c r="I150" s="31">
        <f t="shared" si="118"/>
        <v>0</v>
      </c>
      <c r="J150" s="31">
        <f t="shared" si="118"/>
        <v>0</v>
      </c>
      <c r="K150" s="31">
        <f t="shared" si="118"/>
        <v>85.775862068965509</v>
      </c>
      <c r="L150" s="31">
        <f t="shared" si="118"/>
        <v>0</v>
      </c>
      <c r="M150" s="31">
        <f t="shared" si="118"/>
        <v>0</v>
      </c>
      <c r="N150" s="31">
        <f t="shared" si="119"/>
        <v>23.413793103448278</v>
      </c>
      <c r="O150" s="31">
        <f t="shared" si="119"/>
        <v>11.172413793103448</v>
      </c>
      <c r="P150" s="31">
        <f t="shared" si="119"/>
        <v>0</v>
      </c>
      <c r="Q150" s="31">
        <f t="shared" si="119"/>
        <v>0</v>
      </c>
      <c r="R150" s="31">
        <f t="shared" si="119"/>
        <v>0</v>
      </c>
      <c r="S150" s="31">
        <f t="shared" si="119"/>
        <v>87.694331727743972</v>
      </c>
      <c r="T150" s="31">
        <f t="shared" si="119"/>
        <v>0</v>
      </c>
      <c r="U150" s="31">
        <f t="shared" si="119"/>
        <v>0</v>
      </c>
      <c r="V150" s="31">
        <f t="shared" si="119"/>
        <v>0</v>
      </c>
      <c r="W150" s="31">
        <f t="shared" si="119"/>
        <v>0</v>
      </c>
      <c r="X150" s="31">
        <f t="shared" si="119"/>
        <v>0</v>
      </c>
      <c r="Y150" s="31">
        <f t="shared" si="119"/>
        <v>0</v>
      </c>
      <c r="Z150" s="31">
        <f t="shared" si="119"/>
        <v>0</v>
      </c>
      <c r="AA150" s="31">
        <f t="shared" si="119"/>
        <v>0</v>
      </c>
    </row>
    <row r="151" spans="1:27" x14ac:dyDescent="0.25">
      <c r="A151" s="29">
        <f t="shared" si="109"/>
        <v>117</v>
      </c>
      <c r="B151" s="6">
        <f t="shared" ca="1" si="108"/>
        <v>0</v>
      </c>
      <c r="D151" s="31">
        <f t="shared" si="118"/>
        <v>34.726495726495727</v>
      </c>
      <c r="E151" s="31">
        <f t="shared" si="118"/>
        <v>42</v>
      </c>
      <c r="F151" s="31">
        <f t="shared" si="118"/>
        <v>0</v>
      </c>
      <c r="G151" s="31">
        <f t="shared" si="118"/>
        <v>0</v>
      </c>
      <c r="H151" s="31">
        <f t="shared" si="118"/>
        <v>0</v>
      </c>
      <c r="I151" s="31">
        <f t="shared" si="118"/>
        <v>0</v>
      </c>
      <c r="J151" s="31">
        <f t="shared" si="118"/>
        <v>0</v>
      </c>
      <c r="K151" s="31">
        <f t="shared" si="118"/>
        <v>85.042735042735032</v>
      </c>
      <c r="L151" s="31">
        <f t="shared" si="118"/>
        <v>0</v>
      </c>
      <c r="M151" s="31">
        <f t="shared" si="118"/>
        <v>0</v>
      </c>
      <c r="N151" s="31">
        <f t="shared" si="119"/>
        <v>23.21367521367522</v>
      </c>
      <c r="O151" s="31">
        <f t="shared" si="119"/>
        <v>11.076923076923077</v>
      </c>
      <c r="P151" s="31">
        <f t="shared" si="119"/>
        <v>0</v>
      </c>
      <c r="Q151" s="31">
        <f t="shared" si="119"/>
        <v>0</v>
      </c>
      <c r="R151" s="31">
        <f t="shared" si="119"/>
        <v>0</v>
      </c>
      <c r="S151" s="31">
        <f t="shared" si="119"/>
        <v>86.944807524942746</v>
      </c>
      <c r="T151" s="31">
        <f t="shared" si="119"/>
        <v>0</v>
      </c>
      <c r="U151" s="31">
        <f t="shared" si="119"/>
        <v>0</v>
      </c>
      <c r="V151" s="31">
        <f t="shared" si="119"/>
        <v>0</v>
      </c>
      <c r="W151" s="31">
        <f t="shared" si="119"/>
        <v>0</v>
      </c>
      <c r="X151" s="31">
        <f t="shared" si="119"/>
        <v>0</v>
      </c>
      <c r="Y151" s="31">
        <f t="shared" si="119"/>
        <v>0</v>
      </c>
      <c r="Z151" s="31">
        <f t="shared" si="119"/>
        <v>0</v>
      </c>
      <c r="AA151" s="31">
        <f t="shared" si="119"/>
        <v>0</v>
      </c>
    </row>
    <row r="152" spans="1:27" x14ac:dyDescent="0.25">
      <c r="A152" s="29">
        <f t="shared" si="109"/>
        <v>118</v>
      </c>
      <c r="B152" s="6">
        <f t="shared" ca="1" si="108"/>
        <v>0</v>
      </c>
      <c r="D152" s="31">
        <f t="shared" si="118"/>
        <v>34.432203389830505</v>
      </c>
      <c r="E152" s="31">
        <f t="shared" si="118"/>
        <v>41.644067796610166</v>
      </c>
      <c r="F152" s="31">
        <f t="shared" si="118"/>
        <v>0</v>
      </c>
      <c r="G152" s="31">
        <f t="shared" si="118"/>
        <v>0</v>
      </c>
      <c r="H152" s="31">
        <f t="shared" si="118"/>
        <v>0</v>
      </c>
      <c r="I152" s="31">
        <f t="shared" si="118"/>
        <v>0</v>
      </c>
      <c r="J152" s="31">
        <f t="shared" si="118"/>
        <v>0</v>
      </c>
      <c r="K152" s="31">
        <f t="shared" si="118"/>
        <v>84.322033898305079</v>
      </c>
      <c r="L152" s="31">
        <f t="shared" si="118"/>
        <v>0</v>
      </c>
      <c r="M152" s="31">
        <f t="shared" si="118"/>
        <v>0</v>
      </c>
      <c r="N152" s="31">
        <f t="shared" si="119"/>
        <v>23.016949152542377</v>
      </c>
      <c r="O152" s="31">
        <f t="shared" si="119"/>
        <v>10.983050847457626</v>
      </c>
      <c r="P152" s="31">
        <f t="shared" si="119"/>
        <v>0</v>
      </c>
      <c r="Q152" s="31">
        <f t="shared" si="119"/>
        <v>0</v>
      </c>
      <c r="R152" s="31">
        <f t="shared" si="119"/>
        <v>0</v>
      </c>
      <c r="S152" s="31">
        <f t="shared" si="119"/>
        <v>86.207987122188996</v>
      </c>
      <c r="T152" s="31">
        <f t="shared" si="119"/>
        <v>0</v>
      </c>
      <c r="U152" s="31">
        <f t="shared" si="119"/>
        <v>0</v>
      </c>
      <c r="V152" s="31">
        <f t="shared" si="119"/>
        <v>0</v>
      </c>
      <c r="W152" s="31">
        <f t="shared" si="119"/>
        <v>0</v>
      </c>
      <c r="X152" s="31">
        <f t="shared" si="119"/>
        <v>0</v>
      </c>
      <c r="Y152" s="31">
        <f t="shared" si="119"/>
        <v>0</v>
      </c>
      <c r="Z152" s="31">
        <f t="shared" si="119"/>
        <v>0</v>
      </c>
      <c r="AA152" s="31">
        <f t="shared" si="119"/>
        <v>0</v>
      </c>
    </row>
    <row r="153" spans="1:27" x14ac:dyDescent="0.25">
      <c r="A153" s="29">
        <f t="shared" si="109"/>
        <v>119</v>
      </c>
      <c r="B153" s="6">
        <f t="shared" ca="1" si="108"/>
        <v>0</v>
      </c>
      <c r="D153" s="31">
        <f t="shared" si="118"/>
        <v>34.142857142857146</v>
      </c>
      <c r="E153" s="31">
        <f t="shared" si="118"/>
        <v>41.294117647058826</v>
      </c>
      <c r="F153" s="31">
        <f t="shared" si="118"/>
        <v>0</v>
      </c>
      <c r="G153" s="31">
        <f t="shared" si="118"/>
        <v>0</v>
      </c>
      <c r="H153" s="31">
        <f t="shared" si="118"/>
        <v>0</v>
      </c>
      <c r="I153" s="31">
        <f t="shared" si="118"/>
        <v>0</v>
      </c>
      <c r="J153" s="31">
        <f t="shared" si="118"/>
        <v>0</v>
      </c>
      <c r="K153" s="31">
        <f t="shared" si="118"/>
        <v>83.613445378151255</v>
      </c>
      <c r="L153" s="31">
        <f t="shared" si="118"/>
        <v>0</v>
      </c>
      <c r="M153" s="31">
        <f t="shared" si="118"/>
        <v>0</v>
      </c>
      <c r="N153" s="31">
        <f t="shared" si="119"/>
        <v>22.82352941176471</v>
      </c>
      <c r="O153" s="31">
        <f t="shared" si="119"/>
        <v>10.890756302521009</v>
      </c>
      <c r="P153" s="31">
        <f t="shared" si="119"/>
        <v>0</v>
      </c>
      <c r="Q153" s="31">
        <f t="shared" si="119"/>
        <v>0</v>
      </c>
      <c r="R153" s="31">
        <f t="shared" si="119"/>
        <v>0</v>
      </c>
      <c r="S153" s="31">
        <f t="shared" si="119"/>
        <v>85.483550255615995</v>
      </c>
      <c r="T153" s="31">
        <f t="shared" si="119"/>
        <v>0</v>
      </c>
      <c r="U153" s="31">
        <f t="shared" si="119"/>
        <v>0</v>
      </c>
      <c r="V153" s="31">
        <f t="shared" si="119"/>
        <v>0</v>
      </c>
      <c r="W153" s="31">
        <f t="shared" si="119"/>
        <v>0</v>
      </c>
      <c r="X153" s="31">
        <f t="shared" si="119"/>
        <v>0</v>
      </c>
      <c r="Y153" s="31">
        <f t="shared" si="119"/>
        <v>0</v>
      </c>
      <c r="Z153" s="31">
        <f t="shared" si="119"/>
        <v>0</v>
      </c>
      <c r="AA153" s="31">
        <f t="shared" si="119"/>
        <v>0</v>
      </c>
    </row>
    <row r="154" spans="1:27" x14ac:dyDescent="0.25">
      <c r="A154" s="29">
        <f t="shared" si="109"/>
        <v>120</v>
      </c>
      <c r="B154" s="6">
        <f t="shared" ca="1" si="108"/>
        <v>0</v>
      </c>
      <c r="D154" s="31">
        <f t="shared" ref="D154:M163" si="120">IF($A154&gt;D$19,0,IFERROR(MIN(D$15*D$28/($A154/3600)/1000,D$31),D$31))</f>
        <v>33.858333333333334</v>
      </c>
      <c r="E154" s="31">
        <f t="shared" si="120"/>
        <v>40.950000000000003</v>
      </c>
      <c r="F154" s="31">
        <f t="shared" si="120"/>
        <v>0</v>
      </c>
      <c r="G154" s="31">
        <f t="shared" si="120"/>
        <v>0</v>
      </c>
      <c r="H154" s="31">
        <f t="shared" si="120"/>
        <v>0</v>
      </c>
      <c r="I154" s="31">
        <f t="shared" si="120"/>
        <v>0</v>
      </c>
      <c r="J154" s="31">
        <f t="shared" si="120"/>
        <v>0</v>
      </c>
      <c r="K154" s="31">
        <f t="shared" si="120"/>
        <v>82.916666666666657</v>
      </c>
      <c r="L154" s="31">
        <f t="shared" si="120"/>
        <v>0</v>
      </c>
      <c r="M154" s="31">
        <f t="shared" si="120"/>
        <v>0</v>
      </c>
      <c r="N154" s="31">
        <f t="shared" ref="N154:AA163" si="121">IF($A154&gt;N$19,0,IFERROR(MIN(N$15*N$28/($A154/3600)/1000,N$31),N$31))</f>
        <v>22.633333333333336</v>
      </c>
      <c r="O154" s="31">
        <f t="shared" si="121"/>
        <v>10.8</v>
      </c>
      <c r="P154" s="31">
        <f t="shared" si="121"/>
        <v>0</v>
      </c>
      <c r="Q154" s="31">
        <f t="shared" si="121"/>
        <v>0</v>
      </c>
      <c r="R154" s="31">
        <f t="shared" si="121"/>
        <v>0</v>
      </c>
      <c r="S154" s="31">
        <f t="shared" si="121"/>
        <v>84.771187336819182</v>
      </c>
      <c r="T154" s="31">
        <f t="shared" si="121"/>
        <v>0</v>
      </c>
      <c r="U154" s="31">
        <f t="shared" si="121"/>
        <v>0</v>
      </c>
      <c r="V154" s="31">
        <f t="shared" si="121"/>
        <v>0</v>
      </c>
      <c r="W154" s="31">
        <f t="shared" si="121"/>
        <v>0</v>
      </c>
      <c r="X154" s="31">
        <f t="shared" si="121"/>
        <v>0</v>
      </c>
      <c r="Y154" s="31">
        <f t="shared" si="121"/>
        <v>0</v>
      </c>
      <c r="Z154" s="31">
        <f t="shared" si="121"/>
        <v>0</v>
      </c>
      <c r="AA154" s="31">
        <f t="shared" si="121"/>
        <v>0</v>
      </c>
    </row>
    <row r="155" spans="1:27" x14ac:dyDescent="0.25">
      <c r="A155" s="29">
        <f t="shared" si="109"/>
        <v>121</v>
      </c>
      <c r="B155" s="6">
        <f t="shared" ca="1" si="108"/>
        <v>0</v>
      </c>
      <c r="D155" s="31">
        <f t="shared" si="120"/>
        <v>33.578512396694215</v>
      </c>
      <c r="E155" s="31">
        <f t="shared" si="120"/>
        <v>40.611570247933876</v>
      </c>
      <c r="F155" s="31">
        <f t="shared" si="120"/>
        <v>0</v>
      </c>
      <c r="G155" s="31">
        <f t="shared" si="120"/>
        <v>0</v>
      </c>
      <c r="H155" s="31">
        <f t="shared" si="120"/>
        <v>0</v>
      </c>
      <c r="I155" s="31">
        <f t="shared" si="120"/>
        <v>0</v>
      </c>
      <c r="J155" s="31">
        <f t="shared" si="120"/>
        <v>0</v>
      </c>
      <c r="K155" s="31">
        <f t="shared" si="120"/>
        <v>82.231404958677686</v>
      </c>
      <c r="L155" s="31">
        <f t="shared" si="120"/>
        <v>0</v>
      </c>
      <c r="M155" s="31">
        <f t="shared" si="120"/>
        <v>0</v>
      </c>
      <c r="N155" s="31">
        <f t="shared" si="121"/>
        <v>22.446280991735541</v>
      </c>
      <c r="O155" s="31">
        <f t="shared" si="121"/>
        <v>10.710743801652892</v>
      </c>
      <c r="P155" s="31">
        <f t="shared" si="121"/>
        <v>0</v>
      </c>
      <c r="Q155" s="31">
        <f t="shared" si="121"/>
        <v>0</v>
      </c>
      <c r="R155" s="31">
        <f t="shared" si="121"/>
        <v>0</v>
      </c>
      <c r="S155" s="31">
        <f t="shared" si="121"/>
        <v>0</v>
      </c>
      <c r="T155" s="31">
        <f t="shared" si="121"/>
        <v>0</v>
      </c>
      <c r="U155" s="31">
        <f t="shared" si="121"/>
        <v>0</v>
      </c>
      <c r="V155" s="31">
        <f t="shared" si="121"/>
        <v>0</v>
      </c>
      <c r="W155" s="31">
        <f t="shared" si="121"/>
        <v>0</v>
      </c>
      <c r="X155" s="31">
        <f t="shared" si="121"/>
        <v>0</v>
      </c>
      <c r="Y155" s="31">
        <f t="shared" si="121"/>
        <v>0</v>
      </c>
      <c r="Z155" s="31">
        <f t="shared" si="121"/>
        <v>0</v>
      </c>
      <c r="AA155" s="31">
        <f t="shared" si="121"/>
        <v>0</v>
      </c>
    </row>
    <row r="156" spans="1:27" x14ac:dyDescent="0.25">
      <c r="A156" s="29">
        <f t="shared" si="109"/>
        <v>122</v>
      </c>
      <c r="B156" s="6">
        <f t="shared" ca="1" si="108"/>
        <v>0</v>
      </c>
      <c r="D156" s="31">
        <f t="shared" si="120"/>
        <v>33.303278688524586</v>
      </c>
      <c r="E156" s="31">
        <f t="shared" si="120"/>
        <v>40.278688524590159</v>
      </c>
      <c r="F156" s="31">
        <f t="shared" si="120"/>
        <v>0</v>
      </c>
      <c r="G156" s="31">
        <f t="shared" si="120"/>
        <v>0</v>
      </c>
      <c r="H156" s="31">
        <f t="shared" si="120"/>
        <v>0</v>
      </c>
      <c r="I156" s="31">
        <f t="shared" si="120"/>
        <v>0</v>
      </c>
      <c r="J156" s="31">
        <f t="shared" si="120"/>
        <v>0</v>
      </c>
      <c r="K156" s="31">
        <f t="shared" si="120"/>
        <v>81.557377049180317</v>
      </c>
      <c r="L156" s="31">
        <f t="shared" si="120"/>
        <v>0</v>
      </c>
      <c r="M156" s="31">
        <f t="shared" si="120"/>
        <v>0</v>
      </c>
      <c r="N156" s="31">
        <f t="shared" si="121"/>
        <v>22.262295081967213</v>
      </c>
      <c r="O156" s="31">
        <f t="shared" si="121"/>
        <v>10.622950819672131</v>
      </c>
      <c r="P156" s="31">
        <f t="shared" si="121"/>
        <v>0</v>
      </c>
      <c r="Q156" s="31">
        <f t="shared" si="121"/>
        <v>0</v>
      </c>
      <c r="R156" s="31">
        <f t="shared" si="121"/>
        <v>0</v>
      </c>
      <c r="S156" s="31">
        <f t="shared" si="121"/>
        <v>0</v>
      </c>
      <c r="T156" s="31">
        <f t="shared" si="121"/>
        <v>0</v>
      </c>
      <c r="U156" s="31">
        <f t="shared" si="121"/>
        <v>0</v>
      </c>
      <c r="V156" s="31">
        <f t="shared" si="121"/>
        <v>0</v>
      </c>
      <c r="W156" s="31">
        <f t="shared" si="121"/>
        <v>0</v>
      </c>
      <c r="X156" s="31">
        <f t="shared" si="121"/>
        <v>0</v>
      </c>
      <c r="Y156" s="31">
        <f t="shared" si="121"/>
        <v>0</v>
      </c>
      <c r="Z156" s="31">
        <f t="shared" si="121"/>
        <v>0</v>
      </c>
      <c r="AA156" s="31">
        <f t="shared" si="121"/>
        <v>0</v>
      </c>
    </row>
    <row r="157" spans="1:27" x14ac:dyDescent="0.25">
      <c r="A157" s="29">
        <f t="shared" si="109"/>
        <v>123</v>
      </c>
      <c r="B157" s="6">
        <f t="shared" ca="1" si="108"/>
        <v>0</v>
      </c>
      <c r="D157" s="31">
        <f t="shared" si="120"/>
        <v>33.032520325203251</v>
      </c>
      <c r="E157" s="31">
        <f t="shared" si="120"/>
        <v>39.951219512195124</v>
      </c>
      <c r="F157" s="31">
        <f t="shared" si="120"/>
        <v>0</v>
      </c>
      <c r="G157" s="31">
        <f t="shared" si="120"/>
        <v>0</v>
      </c>
      <c r="H157" s="31">
        <f t="shared" si="120"/>
        <v>0</v>
      </c>
      <c r="I157" s="31">
        <f t="shared" si="120"/>
        <v>0</v>
      </c>
      <c r="J157" s="31">
        <f t="shared" si="120"/>
        <v>0</v>
      </c>
      <c r="K157" s="31">
        <f t="shared" si="120"/>
        <v>80.894308943089428</v>
      </c>
      <c r="L157" s="31">
        <f t="shared" si="120"/>
        <v>0</v>
      </c>
      <c r="M157" s="31">
        <f t="shared" si="120"/>
        <v>0</v>
      </c>
      <c r="N157" s="31">
        <f t="shared" si="121"/>
        <v>22.081300813008138</v>
      </c>
      <c r="O157" s="31">
        <f t="shared" si="121"/>
        <v>10.536585365853659</v>
      </c>
      <c r="P157" s="31">
        <f t="shared" si="121"/>
        <v>0</v>
      </c>
      <c r="Q157" s="31">
        <f t="shared" si="121"/>
        <v>0</v>
      </c>
      <c r="R157" s="31">
        <f t="shared" si="121"/>
        <v>0</v>
      </c>
      <c r="S157" s="31">
        <f t="shared" si="121"/>
        <v>0</v>
      </c>
      <c r="T157" s="31">
        <f t="shared" si="121"/>
        <v>0</v>
      </c>
      <c r="U157" s="31">
        <f t="shared" si="121"/>
        <v>0</v>
      </c>
      <c r="V157" s="31">
        <f t="shared" si="121"/>
        <v>0</v>
      </c>
      <c r="W157" s="31">
        <f t="shared" si="121"/>
        <v>0</v>
      </c>
      <c r="X157" s="31">
        <f t="shared" si="121"/>
        <v>0</v>
      </c>
      <c r="Y157" s="31">
        <f t="shared" si="121"/>
        <v>0</v>
      </c>
      <c r="Z157" s="31">
        <f t="shared" si="121"/>
        <v>0</v>
      </c>
      <c r="AA157" s="31">
        <f t="shared" si="121"/>
        <v>0</v>
      </c>
    </row>
    <row r="158" spans="1:27" x14ac:dyDescent="0.25">
      <c r="A158" s="29">
        <f t="shared" si="109"/>
        <v>124</v>
      </c>
      <c r="B158" s="6">
        <f t="shared" ca="1" si="108"/>
        <v>0</v>
      </c>
      <c r="D158" s="31">
        <f t="shared" si="120"/>
        <v>32.766129032258064</v>
      </c>
      <c r="E158" s="31">
        <f t="shared" si="120"/>
        <v>39.629032258064512</v>
      </c>
      <c r="F158" s="31">
        <f t="shared" si="120"/>
        <v>0</v>
      </c>
      <c r="G158" s="31">
        <f t="shared" si="120"/>
        <v>0</v>
      </c>
      <c r="H158" s="31">
        <f t="shared" si="120"/>
        <v>0</v>
      </c>
      <c r="I158" s="31">
        <f t="shared" si="120"/>
        <v>0</v>
      </c>
      <c r="J158" s="31">
        <f t="shared" si="120"/>
        <v>0</v>
      </c>
      <c r="K158" s="31">
        <f t="shared" si="120"/>
        <v>80.241935483870975</v>
      </c>
      <c r="L158" s="31">
        <f t="shared" si="120"/>
        <v>0</v>
      </c>
      <c r="M158" s="31">
        <f t="shared" si="120"/>
        <v>0</v>
      </c>
      <c r="N158" s="31">
        <f t="shared" si="121"/>
        <v>21.903225806451616</v>
      </c>
      <c r="O158" s="31">
        <f t="shared" si="121"/>
        <v>10.451612903225806</v>
      </c>
      <c r="P158" s="31">
        <f t="shared" si="121"/>
        <v>0</v>
      </c>
      <c r="Q158" s="31">
        <f t="shared" si="121"/>
        <v>0</v>
      </c>
      <c r="R158" s="31">
        <f t="shared" si="121"/>
        <v>0</v>
      </c>
      <c r="S158" s="31">
        <f t="shared" si="121"/>
        <v>0</v>
      </c>
      <c r="T158" s="31">
        <f t="shared" si="121"/>
        <v>0</v>
      </c>
      <c r="U158" s="31">
        <f t="shared" si="121"/>
        <v>0</v>
      </c>
      <c r="V158" s="31">
        <f t="shared" si="121"/>
        <v>0</v>
      </c>
      <c r="W158" s="31">
        <f t="shared" si="121"/>
        <v>0</v>
      </c>
      <c r="X158" s="31">
        <f t="shared" si="121"/>
        <v>0</v>
      </c>
      <c r="Y158" s="31">
        <f t="shared" si="121"/>
        <v>0</v>
      </c>
      <c r="Z158" s="31">
        <f t="shared" si="121"/>
        <v>0</v>
      </c>
      <c r="AA158" s="31">
        <f t="shared" si="121"/>
        <v>0</v>
      </c>
    </row>
    <row r="159" spans="1:27" x14ac:dyDescent="0.25">
      <c r="A159" s="29">
        <f t="shared" si="109"/>
        <v>125</v>
      </c>
      <c r="B159" s="6">
        <f t="shared" ca="1" si="108"/>
        <v>0</v>
      </c>
      <c r="D159" s="31">
        <f t="shared" si="120"/>
        <v>32.503999999999998</v>
      </c>
      <c r="E159" s="31">
        <f t="shared" si="120"/>
        <v>39.311999999999998</v>
      </c>
      <c r="F159" s="31">
        <f t="shared" si="120"/>
        <v>0</v>
      </c>
      <c r="G159" s="31">
        <f t="shared" si="120"/>
        <v>0</v>
      </c>
      <c r="H159" s="31">
        <f t="shared" si="120"/>
        <v>0</v>
      </c>
      <c r="I159" s="31">
        <f t="shared" si="120"/>
        <v>0</v>
      </c>
      <c r="J159" s="31">
        <f t="shared" si="120"/>
        <v>0</v>
      </c>
      <c r="K159" s="31">
        <f t="shared" si="120"/>
        <v>79.59999999999998</v>
      </c>
      <c r="L159" s="31">
        <f t="shared" si="120"/>
        <v>0</v>
      </c>
      <c r="M159" s="31">
        <f t="shared" si="120"/>
        <v>0</v>
      </c>
      <c r="N159" s="31">
        <f t="shared" si="121"/>
        <v>21.728000000000005</v>
      </c>
      <c r="O159" s="31">
        <f t="shared" si="121"/>
        <v>10.368</v>
      </c>
      <c r="P159" s="31">
        <f t="shared" si="121"/>
        <v>0</v>
      </c>
      <c r="Q159" s="31">
        <f t="shared" si="121"/>
        <v>0</v>
      </c>
      <c r="R159" s="31">
        <f t="shared" si="121"/>
        <v>0</v>
      </c>
      <c r="S159" s="31">
        <f t="shared" si="121"/>
        <v>0</v>
      </c>
      <c r="T159" s="31">
        <f t="shared" si="121"/>
        <v>0</v>
      </c>
      <c r="U159" s="31">
        <f t="shared" si="121"/>
        <v>0</v>
      </c>
      <c r="V159" s="31">
        <f t="shared" si="121"/>
        <v>0</v>
      </c>
      <c r="W159" s="31">
        <f t="shared" si="121"/>
        <v>0</v>
      </c>
      <c r="X159" s="31">
        <f t="shared" si="121"/>
        <v>0</v>
      </c>
      <c r="Y159" s="31">
        <f t="shared" si="121"/>
        <v>0</v>
      </c>
      <c r="Z159" s="31">
        <f t="shared" si="121"/>
        <v>0</v>
      </c>
      <c r="AA159" s="31">
        <f t="shared" si="121"/>
        <v>0</v>
      </c>
    </row>
    <row r="160" spans="1:27" x14ac:dyDescent="0.25">
      <c r="A160" s="29">
        <f t="shared" si="109"/>
        <v>126</v>
      </c>
      <c r="B160" s="6">
        <f t="shared" ca="1" si="108"/>
        <v>0</v>
      </c>
      <c r="D160" s="31">
        <f t="shared" si="120"/>
        <v>32.24603174603174</v>
      </c>
      <c r="E160" s="31">
        <f t="shared" si="120"/>
        <v>38.999999999999993</v>
      </c>
      <c r="F160" s="31">
        <f t="shared" si="120"/>
        <v>0</v>
      </c>
      <c r="G160" s="31">
        <f t="shared" si="120"/>
        <v>0</v>
      </c>
      <c r="H160" s="31">
        <f t="shared" si="120"/>
        <v>0</v>
      </c>
      <c r="I160" s="31">
        <f t="shared" si="120"/>
        <v>0</v>
      </c>
      <c r="J160" s="31">
        <f t="shared" si="120"/>
        <v>0</v>
      </c>
      <c r="K160" s="31">
        <f t="shared" si="120"/>
        <v>78.968253968253947</v>
      </c>
      <c r="L160" s="31">
        <f t="shared" si="120"/>
        <v>0</v>
      </c>
      <c r="M160" s="31">
        <f t="shared" si="120"/>
        <v>0</v>
      </c>
      <c r="N160" s="31">
        <f t="shared" si="121"/>
        <v>21.555555555555557</v>
      </c>
      <c r="O160" s="31">
        <f t="shared" si="121"/>
        <v>10.285714285714285</v>
      </c>
      <c r="P160" s="31">
        <f t="shared" si="121"/>
        <v>0</v>
      </c>
      <c r="Q160" s="31">
        <f t="shared" si="121"/>
        <v>0</v>
      </c>
      <c r="R160" s="31">
        <f t="shared" si="121"/>
        <v>0</v>
      </c>
      <c r="S160" s="31">
        <f t="shared" si="121"/>
        <v>0</v>
      </c>
      <c r="T160" s="31">
        <f t="shared" si="121"/>
        <v>0</v>
      </c>
      <c r="U160" s="31">
        <f t="shared" si="121"/>
        <v>0</v>
      </c>
      <c r="V160" s="31">
        <f t="shared" si="121"/>
        <v>0</v>
      </c>
      <c r="W160" s="31">
        <f t="shared" si="121"/>
        <v>0</v>
      </c>
      <c r="X160" s="31">
        <f t="shared" si="121"/>
        <v>0</v>
      </c>
      <c r="Y160" s="31">
        <f t="shared" si="121"/>
        <v>0</v>
      </c>
      <c r="Z160" s="31">
        <f t="shared" si="121"/>
        <v>0</v>
      </c>
      <c r="AA160" s="31">
        <f t="shared" si="121"/>
        <v>0</v>
      </c>
    </row>
    <row r="161" spans="1:27" x14ac:dyDescent="0.25">
      <c r="A161" s="29">
        <f t="shared" si="109"/>
        <v>127</v>
      </c>
      <c r="B161" s="6">
        <f t="shared" ca="1" si="108"/>
        <v>0</v>
      </c>
      <c r="D161" s="31">
        <f t="shared" si="120"/>
        <v>31.992125984251967</v>
      </c>
      <c r="E161" s="31">
        <f t="shared" si="120"/>
        <v>38.692913385826778</v>
      </c>
      <c r="F161" s="31">
        <f t="shared" si="120"/>
        <v>0</v>
      </c>
      <c r="G161" s="31">
        <f t="shared" si="120"/>
        <v>0</v>
      </c>
      <c r="H161" s="31">
        <f t="shared" si="120"/>
        <v>0</v>
      </c>
      <c r="I161" s="31">
        <f t="shared" si="120"/>
        <v>0</v>
      </c>
      <c r="J161" s="31">
        <f t="shared" si="120"/>
        <v>0</v>
      </c>
      <c r="K161" s="31">
        <f t="shared" si="120"/>
        <v>78.346456692913392</v>
      </c>
      <c r="L161" s="31">
        <f t="shared" si="120"/>
        <v>0</v>
      </c>
      <c r="M161" s="31">
        <f t="shared" si="120"/>
        <v>0</v>
      </c>
      <c r="N161" s="31">
        <f t="shared" si="121"/>
        <v>21.385826771653548</v>
      </c>
      <c r="O161" s="31">
        <f t="shared" si="121"/>
        <v>10.20472440944882</v>
      </c>
      <c r="P161" s="31">
        <f t="shared" si="121"/>
        <v>0</v>
      </c>
      <c r="Q161" s="31">
        <f t="shared" si="121"/>
        <v>0</v>
      </c>
      <c r="R161" s="31">
        <f t="shared" si="121"/>
        <v>0</v>
      </c>
      <c r="S161" s="31">
        <f t="shared" si="121"/>
        <v>0</v>
      </c>
      <c r="T161" s="31">
        <f t="shared" si="121"/>
        <v>0</v>
      </c>
      <c r="U161" s="31">
        <f t="shared" si="121"/>
        <v>0</v>
      </c>
      <c r="V161" s="31">
        <f t="shared" si="121"/>
        <v>0</v>
      </c>
      <c r="W161" s="31">
        <f t="shared" si="121"/>
        <v>0</v>
      </c>
      <c r="X161" s="31">
        <f t="shared" si="121"/>
        <v>0</v>
      </c>
      <c r="Y161" s="31">
        <f t="shared" si="121"/>
        <v>0</v>
      </c>
      <c r="Z161" s="31">
        <f t="shared" si="121"/>
        <v>0</v>
      </c>
      <c r="AA161" s="31">
        <f t="shared" si="121"/>
        <v>0</v>
      </c>
    </row>
    <row r="162" spans="1:27" x14ac:dyDescent="0.25">
      <c r="A162" s="29">
        <f t="shared" si="109"/>
        <v>128</v>
      </c>
      <c r="B162" s="6">
        <f t="shared" ref="B162:B194" ca="1" si="122">OFFSET($C162,0,$B$8)</f>
        <v>0</v>
      </c>
      <c r="D162" s="31">
        <f t="shared" si="120"/>
        <v>31.7421875</v>
      </c>
      <c r="E162" s="31">
        <f t="shared" si="120"/>
        <v>38.390625</v>
      </c>
      <c r="F162" s="31">
        <f t="shared" si="120"/>
        <v>0</v>
      </c>
      <c r="G162" s="31">
        <f t="shared" si="120"/>
        <v>0</v>
      </c>
      <c r="H162" s="31">
        <f t="shared" si="120"/>
        <v>0</v>
      </c>
      <c r="I162" s="31">
        <f t="shared" si="120"/>
        <v>0</v>
      </c>
      <c r="J162" s="31">
        <f t="shared" si="120"/>
        <v>0</v>
      </c>
      <c r="K162" s="31">
        <f t="shared" si="120"/>
        <v>77.734375</v>
      </c>
      <c r="L162" s="31">
        <f t="shared" si="120"/>
        <v>0</v>
      </c>
      <c r="M162" s="31">
        <f t="shared" si="120"/>
        <v>0</v>
      </c>
      <c r="N162" s="31">
        <f t="shared" si="121"/>
        <v>21.218750000000004</v>
      </c>
      <c r="O162" s="31">
        <f t="shared" si="121"/>
        <v>10.125</v>
      </c>
      <c r="P162" s="31">
        <f t="shared" si="121"/>
        <v>0</v>
      </c>
      <c r="Q162" s="31">
        <f t="shared" si="121"/>
        <v>0</v>
      </c>
      <c r="R162" s="31">
        <f t="shared" si="121"/>
        <v>0</v>
      </c>
      <c r="S162" s="31">
        <f t="shared" si="121"/>
        <v>0</v>
      </c>
      <c r="T162" s="31">
        <f t="shared" si="121"/>
        <v>0</v>
      </c>
      <c r="U162" s="31">
        <f t="shared" si="121"/>
        <v>0</v>
      </c>
      <c r="V162" s="31">
        <f t="shared" si="121"/>
        <v>0</v>
      </c>
      <c r="W162" s="31">
        <f t="shared" si="121"/>
        <v>0</v>
      </c>
      <c r="X162" s="31">
        <f t="shared" si="121"/>
        <v>0</v>
      </c>
      <c r="Y162" s="31">
        <f t="shared" si="121"/>
        <v>0</v>
      </c>
      <c r="Z162" s="31">
        <f t="shared" si="121"/>
        <v>0</v>
      </c>
      <c r="AA162" s="31">
        <f t="shared" si="121"/>
        <v>0</v>
      </c>
    </row>
    <row r="163" spans="1:27" x14ac:dyDescent="0.25">
      <c r="A163" s="29">
        <f t="shared" si="109"/>
        <v>129</v>
      </c>
      <c r="B163" s="6">
        <f t="shared" ca="1" si="122"/>
        <v>0</v>
      </c>
      <c r="D163" s="31">
        <f t="shared" si="120"/>
        <v>31.496124031007749</v>
      </c>
      <c r="E163" s="31">
        <f t="shared" si="120"/>
        <v>38.093023255813954</v>
      </c>
      <c r="F163" s="31">
        <f t="shared" si="120"/>
        <v>0</v>
      </c>
      <c r="G163" s="31">
        <f t="shared" si="120"/>
        <v>0</v>
      </c>
      <c r="H163" s="31">
        <f t="shared" si="120"/>
        <v>0</v>
      </c>
      <c r="I163" s="31">
        <f t="shared" si="120"/>
        <v>0</v>
      </c>
      <c r="J163" s="31">
        <f t="shared" si="120"/>
        <v>0</v>
      </c>
      <c r="K163" s="31">
        <f t="shared" si="120"/>
        <v>77.131782945736433</v>
      </c>
      <c r="L163" s="31">
        <f t="shared" si="120"/>
        <v>0</v>
      </c>
      <c r="M163" s="31">
        <f t="shared" si="120"/>
        <v>0</v>
      </c>
      <c r="N163" s="31">
        <f t="shared" si="121"/>
        <v>21.054263565891478</v>
      </c>
      <c r="O163" s="31">
        <f t="shared" si="121"/>
        <v>10.046511627906977</v>
      </c>
      <c r="P163" s="31">
        <f t="shared" si="121"/>
        <v>0</v>
      </c>
      <c r="Q163" s="31">
        <f t="shared" si="121"/>
        <v>0</v>
      </c>
      <c r="R163" s="31">
        <f t="shared" si="121"/>
        <v>0</v>
      </c>
      <c r="S163" s="31">
        <f t="shared" si="121"/>
        <v>0</v>
      </c>
      <c r="T163" s="31">
        <f t="shared" si="121"/>
        <v>0</v>
      </c>
      <c r="U163" s="31">
        <f t="shared" si="121"/>
        <v>0</v>
      </c>
      <c r="V163" s="31">
        <f t="shared" si="121"/>
        <v>0</v>
      </c>
      <c r="W163" s="31">
        <f t="shared" si="121"/>
        <v>0</v>
      </c>
      <c r="X163" s="31">
        <f t="shared" si="121"/>
        <v>0</v>
      </c>
      <c r="Y163" s="31">
        <f t="shared" si="121"/>
        <v>0</v>
      </c>
      <c r="Z163" s="31">
        <f t="shared" si="121"/>
        <v>0</v>
      </c>
      <c r="AA163" s="31">
        <f t="shared" si="121"/>
        <v>0</v>
      </c>
    </row>
    <row r="164" spans="1:27" x14ac:dyDescent="0.25">
      <c r="A164" s="29">
        <f t="shared" ref="A164:A193" si="123">A163+1</f>
        <v>130</v>
      </c>
      <c r="B164" s="6">
        <f t="shared" ca="1" si="122"/>
        <v>0</v>
      </c>
      <c r="D164" s="31">
        <f t="shared" ref="D164:M173" si="124">IF($A164&gt;D$19,0,IFERROR(MIN(D$15*D$28/($A164/3600)/1000,D$31),D$31))</f>
        <v>31.253846153846155</v>
      </c>
      <c r="E164" s="31">
        <f t="shared" si="124"/>
        <v>37.799999999999997</v>
      </c>
      <c r="F164" s="31">
        <f t="shared" si="124"/>
        <v>0</v>
      </c>
      <c r="G164" s="31">
        <f t="shared" si="124"/>
        <v>0</v>
      </c>
      <c r="H164" s="31">
        <f t="shared" si="124"/>
        <v>0</v>
      </c>
      <c r="I164" s="31">
        <f t="shared" si="124"/>
        <v>0</v>
      </c>
      <c r="J164" s="31">
        <f t="shared" si="124"/>
        <v>0</v>
      </c>
      <c r="K164" s="31">
        <f t="shared" si="124"/>
        <v>76.538461538461547</v>
      </c>
      <c r="L164" s="31">
        <f t="shared" si="124"/>
        <v>0</v>
      </c>
      <c r="M164" s="31">
        <f t="shared" si="124"/>
        <v>0</v>
      </c>
      <c r="N164" s="31">
        <f t="shared" ref="N164:AA173" si="125">IF($A164&gt;N$19,0,IFERROR(MIN(N$15*N$28/($A164/3600)/1000,N$31),N$31))</f>
        <v>20.8923076923077</v>
      </c>
      <c r="O164" s="31">
        <f t="shared" si="125"/>
        <v>9.9692307692307693</v>
      </c>
      <c r="P164" s="31">
        <f t="shared" si="125"/>
        <v>0</v>
      </c>
      <c r="Q164" s="31">
        <f t="shared" si="125"/>
        <v>0</v>
      </c>
      <c r="R164" s="31">
        <f t="shared" si="125"/>
        <v>0</v>
      </c>
      <c r="S164" s="31">
        <f t="shared" si="125"/>
        <v>0</v>
      </c>
      <c r="T164" s="31">
        <f t="shared" si="125"/>
        <v>0</v>
      </c>
      <c r="U164" s="31">
        <f t="shared" si="125"/>
        <v>0</v>
      </c>
      <c r="V164" s="31">
        <f t="shared" si="125"/>
        <v>0</v>
      </c>
      <c r="W164" s="31">
        <f t="shared" si="125"/>
        <v>0</v>
      </c>
      <c r="X164" s="31">
        <f t="shared" si="125"/>
        <v>0</v>
      </c>
      <c r="Y164" s="31">
        <f t="shared" si="125"/>
        <v>0</v>
      </c>
      <c r="Z164" s="31">
        <f t="shared" si="125"/>
        <v>0</v>
      </c>
      <c r="AA164" s="31">
        <f t="shared" si="125"/>
        <v>0</v>
      </c>
    </row>
    <row r="165" spans="1:27" x14ac:dyDescent="0.25">
      <c r="A165" s="29">
        <f t="shared" si="123"/>
        <v>131</v>
      </c>
      <c r="B165" s="6">
        <f t="shared" ca="1" si="122"/>
        <v>0</v>
      </c>
      <c r="D165" s="31">
        <f t="shared" si="124"/>
        <v>31.015267175572522</v>
      </c>
      <c r="E165" s="31">
        <f t="shared" si="124"/>
        <v>0</v>
      </c>
      <c r="F165" s="31">
        <f t="shared" si="124"/>
        <v>0</v>
      </c>
      <c r="G165" s="31">
        <f t="shared" si="124"/>
        <v>0</v>
      </c>
      <c r="H165" s="31">
        <f t="shared" si="124"/>
        <v>0</v>
      </c>
      <c r="I165" s="31">
        <f t="shared" si="124"/>
        <v>0</v>
      </c>
      <c r="J165" s="31">
        <f t="shared" si="124"/>
        <v>0</v>
      </c>
      <c r="K165" s="31">
        <f t="shared" si="124"/>
        <v>0</v>
      </c>
      <c r="L165" s="31">
        <f t="shared" si="124"/>
        <v>0</v>
      </c>
      <c r="M165" s="31">
        <f t="shared" si="124"/>
        <v>0</v>
      </c>
      <c r="N165" s="31">
        <f t="shared" si="125"/>
        <v>20.732824427480921</v>
      </c>
      <c r="O165" s="31">
        <f t="shared" si="125"/>
        <v>9.8931297709923669</v>
      </c>
      <c r="P165" s="31">
        <f t="shared" si="125"/>
        <v>0</v>
      </c>
      <c r="Q165" s="31">
        <f t="shared" si="125"/>
        <v>0</v>
      </c>
      <c r="R165" s="31">
        <f t="shared" si="125"/>
        <v>0</v>
      </c>
      <c r="S165" s="31">
        <f t="shared" si="125"/>
        <v>0</v>
      </c>
      <c r="T165" s="31">
        <f t="shared" si="125"/>
        <v>0</v>
      </c>
      <c r="U165" s="31">
        <f t="shared" si="125"/>
        <v>0</v>
      </c>
      <c r="V165" s="31">
        <f t="shared" si="125"/>
        <v>0</v>
      </c>
      <c r="W165" s="31">
        <f t="shared" si="125"/>
        <v>0</v>
      </c>
      <c r="X165" s="31">
        <f t="shared" si="125"/>
        <v>0</v>
      </c>
      <c r="Y165" s="31">
        <f t="shared" si="125"/>
        <v>0</v>
      </c>
      <c r="Z165" s="31">
        <f t="shared" si="125"/>
        <v>0</v>
      </c>
      <c r="AA165" s="31">
        <f t="shared" si="125"/>
        <v>0</v>
      </c>
    </row>
    <row r="166" spans="1:27" x14ac:dyDescent="0.25">
      <c r="A166" s="29">
        <f t="shared" si="123"/>
        <v>132</v>
      </c>
      <c r="B166" s="6">
        <f t="shared" ca="1" si="122"/>
        <v>0</v>
      </c>
      <c r="D166" s="31">
        <f t="shared" si="124"/>
        <v>30.780303030303028</v>
      </c>
      <c r="E166" s="31">
        <f t="shared" si="124"/>
        <v>0</v>
      </c>
      <c r="F166" s="31">
        <f t="shared" si="124"/>
        <v>0</v>
      </c>
      <c r="G166" s="31">
        <f t="shared" si="124"/>
        <v>0</v>
      </c>
      <c r="H166" s="31">
        <f t="shared" si="124"/>
        <v>0</v>
      </c>
      <c r="I166" s="31">
        <f t="shared" si="124"/>
        <v>0</v>
      </c>
      <c r="J166" s="31">
        <f t="shared" si="124"/>
        <v>0</v>
      </c>
      <c r="K166" s="31">
        <f t="shared" si="124"/>
        <v>0</v>
      </c>
      <c r="L166" s="31">
        <f t="shared" si="124"/>
        <v>0</v>
      </c>
      <c r="M166" s="31">
        <f t="shared" si="124"/>
        <v>0</v>
      </c>
      <c r="N166" s="31">
        <f t="shared" si="125"/>
        <v>20.575757575757578</v>
      </c>
      <c r="O166" s="31">
        <f t="shared" si="125"/>
        <v>9.8181818181818183</v>
      </c>
      <c r="P166" s="31">
        <f t="shared" si="125"/>
        <v>0</v>
      </c>
      <c r="Q166" s="31">
        <f t="shared" si="125"/>
        <v>0</v>
      </c>
      <c r="R166" s="31">
        <f t="shared" si="125"/>
        <v>0</v>
      </c>
      <c r="S166" s="31">
        <f t="shared" si="125"/>
        <v>0</v>
      </c>
      <c r="T166" s="31">
        <f t="shared" si="125"/>
        <v>0</v>
      </c>
      <c r="U166" s="31">
        <f t="shared" si="125"/>
        <v>0</v>
      </c>
      <c r="V166" s="31">
        <f t="shared" si="125"/>
        <v>0</v>
      </c>
      <c r="W166" s="31">
        <f t="shared" si="125"/>
        <v>0</v>
      </c>
      <c r="X166" s="31">
        <f t="shared" si="125"/>
        <v>0</v>
      </c>
      <c r="Y166" s="31">
        <f t="shared" si="125"/>
        <v>0</v>
      </c>
      <c r="Z166" s="31">
        <f t="shared" si="125"/>
        <v>0</v>
      </c>
      <c r="AA166" s="31">
        <f t="shared" si="125"/>
        <v>0</v>
      </c>
    </row>
    <row r="167" spans="1:27" x14ac:dyDescent="0.25">
      <c r="A167" s="29">
        <f t="shared" si="123"/>
        <v>133</v>
      </c>
      <c r="B167" s="6">
        <f t="shared" ca="1" si="122"/>
        <v>0</v>
      </c>
      <c r="D167" s="31">
        <f t="shared" si="124"/>
        <v>30.548872180451127</v>
      </c>
      <c r="E167" s="31">
        <f t="shared" si="124"/>
        <v>0</v>
      </c>
      <c r="F167" s="31">
        <f t="shared" si="124"/>
        <v>0</v>
      </c>
      <c r="G167" s="31">
        <f t="shared" si="124"/>
        <v>0</v>
      </c>
      <c r="H167" s="31">
        <f t="shared" si="124"/>
        <v>0</v>
      </c>
      <c r="I167" s="31">
        <f t="shared" si="124"/>
        <v>0</v>
      </c>
      <c r="J167" s="31">
        <f t="shared" si="124"/>
        <v>0</v>
      </c>
      <c r="K167" s="31">
        <f t="shared" si="124"/>
        <v>0</v>
      </c>
      <c r="L167" s="31">
        <f t="shared" si="124"/>
        <v>0</v>
      </c>
      <c r="M167" s="31">
        <f t="shared" si="124"/>
        <v>0</v>
      </c>
      <c r="N167" s="31">
        <f t="shared" si="125"/>
        <v>20.421052631578949</v>
      </c>
      <c r="O167" s="31">
        <f t="shared" si="125"/>
        <v>9.7443609022556394</v>
      </c>
      <c r="P167" s="31">
        <f t="shared" si="125"/>
        <v>0</v>
      </c>
      <c r="Q167" s="31">
        <f t="shared" si="125"/>
        <v>0</v>
      </c>
      <c r="R167" s="31">
        <f t="shared" si="125"/>
        <v>0</v>
      </c>
      <c r="S167" s="31">
        <f t="shared" si="125"/>
        <v>0</v>
      </c>
      <c r="T167" s="31">
        <f t="shared" si="125"/>
        <v>0</v>
      </c>
      <c r="U167" s="31">
        <f t="shared" si="125"/>
        <v>0</v>
      </c>
      <c r="V167" s="31">
        <f t="shared" si="125"/>
        <v>0</v>
      </c>
      <c r="W167" s="31">
        <f t="shared" si="125"/>
        <v>0</v>
      </c>
      <c r="X167" s="31">
        <f t="shared" si="125"/>
        <v>0</v>
      </c>
      <c r="Y167" s="31">
        <f t="shared" si="125"/>
        <v>0</v>
      </c>
      <c r="Z167" s="31">
        <f t="shared" si="125"/>
        <v>0</v>
      </c>
      <c r="AA167" s="31">
        <f t="shared" si="125"/>
        <v>0</v>
      </c>
    </row>
    <row r="168" spans="1:27" x14ac:dyDescent="0.25">
      <c r="A168" s="29">
        <f t="shared" si="123"/>
        <v>134</v>
      </c>
      <c r="B168" s="6">
        <f t="shared" ca="1" si="122"/>
        <v>0</v>
      </c>
      <c r="D168" s="31">
        <f t="shared" si="124"/>
        <v>0</v>
      </c>
      <c r="E168" s="31">
        <f t="shared" si="124"/>
        <v>0</v>
      </c>
      <c r="F168" s="31">
        <f t="shared" si="124"/>
        <v>0</v>
      </c>
      <c r="G168" s="31">
        <f t="shared" si="124"/>
        <v>0</v>
      </c>
      <c r="H168" s="31">
        <f t="shared" si="124"/>
        <v>0</v>
      </c>
      <c r="I168" s="31">
        <f t="shared" si="124"/>
        <v>0</v>
      </c>
      <c r="J168" s="31">
        <f t="shared" si="124"/>
        <v>0</v>
      </c>
      <c r="K168" s="31">
        <f t="shared" si="124"/>
        <v>0</v>
      </c>
      <c r="L168" s="31">
        <f t="shared" si="124"/>
        <v>0</v>
      </c>
      <c r="M168" s="31">
        <f t="shared" si="124"/>
        <v>0</v>
      </c>
      <c r="N168" s="31">
        <f t="shared" si="125"/>
        <v>20.268656716417915</v>
      </c>
      <c r="O168" s="31">
        <f t="shared" si="125"/>
        <v>9.6716417910447756</v>
      </c>
      <c r="P168" s="31">
        <f t="shared" si="125"/>
        <v>0</v>
      </c>
      <c r="Q168" s="31">
        <f t="shared" si="125"/>
        <v>0</v>
      </c>
      <c r="R168" s="31">
        <f t="shared" si="125"/>
        <v>0</v>
      </c>
      <c r="S168" s="31">
        <f t="shared" si="125"/>
        <v>0</v>
      </c>
      <c r="T168" s="31">
        <f t="shared" si="125"/>
        <v>0</v>
      </c>
      <c r="U168" s="31">
        <f t="shared" si="125"/>
        <v>0</v>
      </c>
      <c r="V168" s="31">
        <f t="shared" si="125"/>
        <v>0</v>
      </c>
      <c r="W168" s="31">
        <f t="shared" si="125"/>
        <v>0</v>
      </c>
      <c r="X168" s="31">
        <f t="shared" si="125"/>
        <v>0</v>
      </c>
      <c r="Y168" s="31">
        <f t="shared" si="125"/>
        <v>0</v>
      </c>
      <c r="Z168" s="31">
        <f t="shared" si="125"/>
        <v>0</v>
      </c>
      <c r="AA168" s="31">
        <f t="shared" si="125"/>
        <v>0</v>
      </c>
    </row>
    <row r="169" spans="1:27" x14ac:dyDescent="0.25">
      <c r="A169" s="29">
        <f t="shared" si="123"/>
        <v>135</v>
      </c>
      <c r="B169" s="6">
        <f t="shared" ca="1" si="122"/>
        <v>0</v>
      </c>
      <c r="D169" s="31">
        <f t="shared" si="124"/>
        <v>0</v>
      </c>
      <c r="E169" s="31">
        <f t="shared" si="124"/>
        <v>0</v>
      </c>
      <c r="F169" s="31">
        <f t="shared" si="124"/>
        <v>0</v>
      </c>
      <c r="G169" s="31">
        <f t="shared" si="124"/>
        <v>0</v>
      </c>
      <c r="H169" s="31">
        <f t="shared" si="124"/>
        <v>0</v>
      </c>
      <c r="I169" s="31">
        <f t="shared" si="124"/>
        <v>0</v>
      </c>
      <c r="J169" s="31">
        <f t="shared" si="124"/>
        <v>0</v>
      </c>
      <c r="K169" s="31">
        <f t="shared" si="124"/>
        <v>0</v>
      </c>
      <c r="L169" s="31">
        <f t="shared" si="124"/>
        <v>0</v>
      </c>
      <c r="M169" s="31">
        <f t="shared" si="124"/>
        <v>0</v>
      </c>
      <c r="N169" s="31">
        <f t="shared" si="125"/>
        <v>20.11851851851852</v>
      </c>
      <c r="O169" s="31">
        <f t="shared" si="125"/>
        <v>9.6</v>
      </c>
      <c r="P169" s="31">
        <f t="shared" si="125"/>
        <v>0</v>
      </c>
      <c r="Q169" s="31">
        <f t="shared" si="125"/>
        <v>0</v>
      </c>
      <c r="R169" s="31">
        <f t="shared" si="125"/>
        <v>0</v>
      </c>
      <c r="S169" s="31">
        <f t="shared" si="125"/>
        <v>0</v>
      </c>
      <c r="T169" s="31">
        <f t="shared" si="125"/>
        <v>0</v>
      </c>
      <c r="U169" s="31">
        <f t="shared" si="125"/>
        <v>0</v>
      </c>
      <c r="V169" s="31">
        <f t="shared" si="125"/>
        <v>0</v>
      </c>
      <c r="W169" s="31">
        <f t="shared" si="125"/>
        <v>0</v>
      </c>
      <c r="X169" s="31">
        <f t="shared" si="125"/>
        <v>0</v>
      </c>
      <c r="Y169" s="31">
        <f t="shared" si="125"/>
        <v>0</v>
      </c>
      <c r="Z169" s="31">
        <f t="shared" si="125"/>
        <v>0</v>
      </c>
      <c r="AA169" s="31">
        <f t="shared" si="125"/>
        <v>0</v>
      </c>
    </row>
    <row r="170" spans="1:27" x14ac:dyDescent="0.25">
      <c r="A170" s="29">
        <f t="shared" si="123"/>
        <v>136</v>
      </c>
      <c r="B170" s="6">
        <f t="shared" ca="1" si="122"/>
        <v>0</v>
      </c>
      <c r="D170" s="31">
        <f t="shared" si="124"/>
        <v>0</v>
      </c>
      <c r="E170" s="31">
        <f t="shared" si="124"/>
        <v>0</v>
      </c>
      <c r="F170" s="31">
        <f t="shared" si="124"/>
        <v>0</v>
      </c>
      <c r="G170" s="31">
        <f t="shared" si="124"/>
        <v>0</v>
      </c>
      <c r="H170" s="31">
        <f t="shared" si="124"/>
        <v>0</v>
      </c>
      <c r="I170" s="31">
        <f t="shared" si="124"/>
        <v>0</v>
      </c>
      <c r="J170" s="31">
        <f t="shared" si="124"/>
        <v>0</v>
      </c>
      <c r="K170" s="31">
        <f t="shared" si="124"/>
        <v>0</v>
      </c>
      <c r="L170" s="31">
        <f t="shared" si="124"/>
        <v>0</v>
      </c>
      <c r="M170" s="31">
        <f t="shared" si="124"/>
        <v>0</v>
      </c>
      <c r="N170" s="31">
        <f t="shared" si="125"/>
        <v>19.970588235294123</v>
      </c>
      <c r="O170" s="31">
        <f t="shared" si="125"/>
        <v>9.5294117647058822</v>
      </c>
      <c r="P170" s="31">
        <f t="shared" si="125"/>
        <v>0</v>
      </c>
      <c r="Q170" s="31">
        <f t="shared" si="125"/>
        <v>0</v>
      </c>
      <c r="R170" s="31">
        <f t="shared" si="125"/>
        <v>0</v>
      </c>
      <c r="S170" s="31">
        <f t="shared" si="125"/>
        <v>0</v>
      </c>
      <c r="T170" s="31">
        <f t="shared" si="125"/>
        <v>0</v>
      </c>
      <c r="U170" s="31">
        <f t="shared" si="125"/>
        <v>0</v>
      </c>
      <c r="V170" s="31">
        <f t="shared" si="125"/>
        <v>0</v>
      </c>
      <c r="W170" s="31">
        <f t="shared" si="125"/>
        <v>0</v>
      </c>
      <c r="X170" s="31">
        <f t="shared" si="125"/>
        <v>0</v>
      </c>
      <c r="Y170" s="31">
        <f t="shared" si="125"/>
        <v>0</v>
      </c>
      <c r="Z170" s="31">
        <f t="shared" si="125"/>
        <v>0</v>
      </c>
      <c r="AA170" s="31">
        <f t="shared" si="125"/>
        <v>0</v>
      </c>
    </row>
    <row r="171" spans="1:27" x14ac:dyDescent="0.25">
      <c r="A171" s="29">
        <f t="shared" si="123"/>
        <v>137</v>
      </c>
      <c r="B171" s="6">
        <f t="shared" ca="1" si="122"/>
        <v>0</v>
      </c>
      <c r="D171" s="31">
        <f t="shared" si="124"/>
        <v>0</v>
      </c>
      <c r="E171" s="31">
        <f t="shared" si="124"/>
        <v>0</v>
      </c>
      <c r="F171" s="31">
        <f t="shared" si="124"/>
        <v>0</v>
      </c>
      <c r="G171" s="31">
        <f t="shared" si="124"/>
        <v>0</v>
      </c>
      <c r="H171" s="31">
        <f t="shared" si="124"/>
        <v>0</v>
      </c>
      <c r="I171" s="31">
        <f t="shared" si="124"/>
        <v>0</v>
      </c>
      <c r="J171" s="31">
        <f t="shared" si="124"/>
        <v>0</v>
      </c>
      <c r="K171" s="31">
        <f t="shared" si="124"/>
        <v>0</v>
      </c>
      <c r="L171" s="31">
        <f t="shared" si="124"/>
        <v>0</v>
      </c>
      <c r="M171" s="31">
        <f t="shared" si="124"/>
        <v>0</v>
      </c>
      <c r="N171" s="31">
        <f t="shared" si="125"/>
        <v>19.824817518248178</v>
      </c>
      <c r="O171" s="31">
        <f t="shared" si="125"/>
        <v>9.4598540145985393</v>
      </c>
      <c r="P171" s="31">
        <f t="shared" si="125"/>
        <v>0</v>
      </c>
      <c r="Q171" s="31">
        <f t="shared" si="125"/>
        <v>0</v>
      </c>
      <c r="R171" s="31">
        <f t="shared" si="125"/>
        <v>0</v>
      </c>
      <c r="S171" s="31">
        <f t="shared" si="125"/>
        <v>0</v>
      </c>
      <c r="T171" s="31">
        <f t="shared" si="125"/>
        <v>0</v>
      </c>
      <c r="U171" s="31">
        <f t="shared" si="125"/>
        <v>0</v>
      </c>
      <c r="V171" s="31">
        <f t="shared" si="125"/>
        <v>0</v>
      </c>
      <c r="W171" s="31">
        <f t="shared" si="125"/>
        <v>0</v>
      </c>
      <c r="X171" s="31">
        <f t="shared" si="125"/>
        <v>0</v>
      </c>
      <c r="Y171" s="31">
        <f t="shared" si="125"/>
        <v>0</v>
      </c>
      <c r="Z171" s="31">
        <f t="shared" si="125"/>
        <v>0</v>
      </c>
      <c r="AA171" s="31">
        <f t="shared" si="125"/>
        <v>0</v>
      </c>
    </row>
    <row r="172" spans="1:27" x14ac:dyDescent="0.25">
      <c r="A172" s="29">
        <f t="shared" si="123"/>
        <v>138</v>
      </c>
      <c r="B172" s="6">
        <f t="shared" ca="1" si="122"/>
        <v>0</v>
      </c>
      <c r="D172" s="31">
        <f t="shared" si="124"/>
        <v>0</v>
      </c>
      <c r="E172" s="31">
        <f t="shared" si="124"/>
        <v>0</v>
      </c>
      <c r="F172" s="31">
        <f t="shared" si="124"/>
        <v>0</v>
      </c>
      <c r="G172" s="31">
        <f t="shared" si="124"/>
        <v>0</v>
      </c>
      <c r="H172" s="31">
        <f t="shared" si="124"/>
        <v>0</v>
      </c>
      <c r="I172" s="31">
        <f t="shared" si="124"/>
        <v>0</v>
      </c>
      <c r="J172" s="31">
        <f t="shared" si="124"/>
        <v>0</v>
      </c>
      <c r="K172" s="31">
        <f t="shared" si="124"/>
        <v>0</v>
      </c>
      <c r="L172" s="31">
        <f t="shared" si="124"/>
        <v>0</v>
      </c>
      <c r="M172" s="31">
        <f t="shared" si="124"/>
        <v>0</v>
      </c>
      <c r="N172" s="31">
        <f t="shared" si="125"/>
        <v>19.681159420289859</v>
      </c>
      <c r="O172" s="31">
        <f t="shared" si="125"/>
        <v>9.3913043478260878</v>
      </c>
      <c r="P172" s="31">
        <f t="shared" si="125"/>
        <v>0</v>
      </c>
      <c r="Q172" s="31">
        <f t="shared" si="125"/>
        <v>0</v>
      </c>
      <c r="R172" s="31">
        <f t="shared" si="125"/>
        <v>0</v>
      </c>
      <c r="S172" s="31">
        <f t="shared" si="125"/>
        <v>0</v>
      </c>
      <c r="T172" s="31">
        <f t="shared" si="125"/>
        <v>0</v>
      </c>
      <c r="U172" s="31">
        <f t="shared" si="125"/>
        <v>0</v>
      </c>
      <c r="V172" s="31">
        <f t="shared" si="125"/>
        <v>0</v>
      </c>
      <c r="W172" s="31">
        <f t="shared" si="125"/>
        <v>0</v>
      </c>
      <c r="X172" s="31">
        <f t="shared" si="125"/>
        <v>0</v>
      </c>
      <c r="Y172" s="31">
        <f t="shared" si="125"/>
        <v>0</v>
      </c>
      <c r="Z172" s="31">
        <f t="shared" si="125"/>
        <v>0</v>
      </c>
      <c r="AA172" s="31">
        <f t="shared" si="125"/>
        <v>0</v>
      </c>
    </row>
    <row r="173" spans="1:27" x14ac:dyDescent="0.25">
      <c r="A173" s="29">
        <f t="shared" si="123"/>
        <v>139</v>
      </c>
      <c r="B173" s="6">
        <f t="shared" ca="1" si="122"/>
        <v>0</v>
      </c>
      <c r="D173" s="31">
        <f t="shared" si="124"/>
        <v>0</v>
      </c>
      <c r="E173" s="31">
        <f t="shared" si="124"/>
        <v>0</v>
      </c>
      <c r="F173" s="31">
        <f t="shared" si="124"/>
        <v>0</v>
      </c>
      <c r="G173" s="31">
        <f t="shared" si="124"/>
        <v>0</v>
      </c>
      <c r="H173" s="31">
        <f t="shared" si="124"/>
        <v>0</v>
      </c>
      <c r="I173" s="31">
        <f t="shared" si="124"/>
        <v>0</v>
      </c>
      <c r="J173" s="31">
        <f t="shared" si="124"/>
        <v>0</v>
      </c>
      <c r="K173" s="31">
        <f t="shared" si="124"/>
        <v>0</v>
      </c>
      <c r="L173" s="31">
        <f t="shared" si="124"/>
        <v>0</v>
      </c>
      <c r="M173" s="31">
        <f t="shared" si="124"/>
        <v>0</v>
      </c>
      <c r="N173" s="31">
        <f t="shared" si="125"/>
        <v>19.539568345323744</v>
      </c>
      <c r="O173" s="31">
        <f t="shared" si="125"/>
        <v>9.3237410071942453</v>
      </c>
      <c r="P173" s="31">
        <f t="shared" si="125"/>
        <v>0</v>
      </c>
      <c r="Q173" s="31">
        <f t="shared" si="125"/>
        <v>0</v>
      </c>
      <c r="R173" s="31">
        <f t="shared" si="125"/>
        <v>0</v>
      </c>
      <c r="S173" s="31">
        <f t="shared" si="125"/>
        <v>0</v>
      </c>
      <c r="T173" s="31">
        <f t="shared" si="125"/>
        <v>0</v>
      </c>
      <c r="U173" s="31">
        <f t="shared" si="125"/>
        <v>0</v>
      </c>
      <c r="V173" s="31">
        <f t="shared" si="125"/>
        <v>0</v>
      </c>
      <c r="W173" s="31">
        <f t="shared" si="125"/>
        <v>0</v>
      </c>
      <c r="X173" s="31">
        <f t="shared" si="125"/>
        <v>0</v>
      </c>
      <c r="Y173" s="31">
        <f t="shared" si="125"/>
        <v>0</v>
      </c>
      <c r="Z173" s="31">
        <f t="shared" si="125"/>
        <v>0</v>
      </c>
      <c r="AA173" s="31">
        <f t="shared" si="125"/>
        <v>0</v>
      </c>
    </row>
    <row r="174" spans="1:27" x14ac:dyDescent="0.25">
      <c r="A174" s="29">
        <f t="shared" si="123"/>
        <v>140</v>
      </c>
      <c r="B174" s="6">
        <f t="shared" ca="1" si="122"/>
        <v>0</v>
      </c>
      <c r="D174" s="31">
        <f t="shared" ref="D174:M183" si="126">IF($A174&gt;D$19,0,IFERROR(MIN(D$15*D$28/($A174/3600)/1000,D$31),D$31))</f>
        <v>0</v>
      </c>
      <c r="E174" s="31">
        <f t="shared" si="126"/>
        <v>0</v>
      </c>
      <c r="F174" s="31">
        <f t="shared" si="126"/>
        <v>0</v>
      </c>
      <c r="G174" s="31">
        <f t="shared" si="126"/>
        <v>0</v>
      </c>
      <c r="H174" s="31">
        <f t="shared" si="126"/>
        <v>0</v>
      </c>
      <c r="I174" s="31">
        <f t="shared" si="126"/>
        <v>0</v>
      </c>
      <c r="J174" s="31">
        <f t="shared" si="126"/>
        <v>0</v>
      </c>
      <c r="K174" s="31">
        <f t="shared" si="126"/>
        <v>0</v>
      </c>
      <c r="L174" s="31">
        <f t="shared" si="126"/>
        <v>0</v>
      </c>
      <c r="M174" s="31">
        <f t="shared" si="126"/>
        <v>0</v>
      </c>
      <c r="N174" s="31">
        <f t="shared" ref="N174:AA183" si="127">IF($A174&gt;N$19,0,IFERROR(MIN(N$15*N$28/($A174/3600)/1000,N$31),N$31))</f>
        <v>19.400000000000002</v>
      </c>
      <c r="O174" s="31">
        <f t="shared" si="127"/>
        <v>9.2571428571428562</v>
      </c>
      <c r="P174" s="31">
        <f t="shared" si="127"/>
        <v>0</v>
      </c>
      <c r="Q174" s="31">
        <f t="shared" si="127"/>
        <v>0</v>
      </c>
      <c r="R174" s="31">
        <f t="shared" si="127"/>
        <v>0</v>
      </c>
      <c r="S174" s="31">
        <f t="shared" si="127"/>
        <v>0</v>
      </c>
      <c r="T174" s="31">
        <f t="shared" si="127"/>
        <v>0</v>
      </c>
      <c r="U174" s="31">
        <f t="shared" si="127"/>
        <v>0</v>
      </c>
      <c r="V174" s="31">
        <f t="shared" si="127"/>
        <v>0</v>
      </c>
      <c r="W174" s="31">
        <f t="shared" si="127"/>
        <v>0</v>
      </c>
      <c r="X174" s="31">
        <f t="shared" si="127"/>
        <v>0</v>
      </c>
      <c r="Y174" s="31">
        <f t="shared" si="127"/>
        <v>0</v>
      </c>
      <c r="Z174" s="31">
        <f t="shared" si="127"/>
        <v>0</v>
      </c>
      <c r="AA174" s="31">
        <f t="shared" si="127"/>
        <v>0</v>
      </c>
    </row>
    <row r="175" spans="1:27" x14ac:dyDescent="0.25">
      <c r="A175" s="29">
        <f t="shared" si="123"/>
        <v>141</v>
      </c>
      <c r="B175" s="6">
        <f t="shared" ca="1" si="122"/>
        <v>0</v>
      </c>
      <c r="D175" s="31">
        <f t="shared" si="126"/>
        <v>0</v>
      </c>
      <c r="E175" s="31">
        <f t="shared" si="126"/>
        <v>0</v>
      </c>
      <c r="F175" s="31">
        <f t="shared" si="126"/>
        <v>0</v>
      </c>
      <c r="G175" s="31">
        <f t="shared" si="126"/>
        <v>0</v>
      </c>
      <c r="H175" s="31">
        <f t="shared" si="126"/>
        <v>0</v>
      </c>
      <c r="I175" s="31">
        <f t="shared" si="126"/>
        <v>0</v>
      </c>
      <c r="J175" s="31">
        <f t="shared" si="126"/>
        <v>0</v>
      </c>
      <c r="K175" s="31">
        <f t="shared" si="126"/>
        <v>0</v>
      </c>
      <c r="L175" s="31">
        <f t="shared" si="126"/>
        <v>0</v>
      </c>
      <c r="M175" s="31">
        <f t="shared" si="126"/>
        <v>0</v>
      </c>
      <c r="N175" s="31">
        <f t="shared" si="127"/>
        <v>19.262411347517734</v>
      </c>
      <c r="O175" s="31">
        <f t="shared" si="127"/>
        <v>9.1914893617021267</v>
      </c>
      <c r="P175" s="31">
        <f t="shared" si="127"/>
        <v>0</v>
      </c>
      <c r="Q175" s="31">
        <f t="shared" si="127"/>
        <v>0</v>
      </c>
      <c r="R175" s="31">
        <f t="shared" si="127"/>
        <v>0</v>
      </c>
      <c r="S175" s="31">
        <f t="shared" si="127"/>
        <v>0</v>
      </c>
      <c r="T175" s="31">
        <f t="shared" si="127"/>
        <v>0</v>
      </c>
      <c r="U175" s="31">
        <f t="shared" si="127"/>
        <v>0</v>
      </c>
      <c r="V175" s="31">
        <f t="shared" si="127"/>
        <v>0</v>
      </c>
      <c r="W175" s="31">
        <f t="shared" si="127"/>
        <v>0</v>
      </c>
      <c r="X175" s="31">
        <f t="shared" si="127"/>
        <v>0</v>
      </c>
      <c r="Y175" s="31">
        <f t="shared" si="127"/>
        <v>0</v>
      </c>
      <c r="Z175" s="31">
        <f t="shared" si="127"/>
        <v>0</v>
      </c>
      <c r="AA175" s="31">
        <f t="shared" si="127"/>
        <v>0</v>
      </c>
    </row>
    <row r="176" spans="1:27" x14ac:dyDescent="0.25">
      <c r="A176" s="29">
        <f t="shared" si="123"/>
        <v>142</v>
      </c>
      <c r="B176" s="6">
        <f t="shared" ca="1" si="122"/>
        <v>0</v>
      </c>
      <c r="D176" s="31">
        <f t="shared" si="126"/>
        <v>0</v>
      </c>
      <c r="E176" s="31">
        <f t="shared" si="126"/>
        <v>0</v>
      </c>
      <c r="F176" s="31">
        <f t="shared" si="126"/>
        <v>0</v>
      </c>
      <c r="G176" s="31">
        <f t="shared" si="126"/>
        <v>0</v>
      </c>
      <c r="H176" s="31">
        <f t="shared" si="126"/>
        <v>0</v>
      </c>
      <c r="I176" s="31">
        <f t="shared" si="126"/>
        <v>0</v>
      </c>
      <c r="J176" s="31">
        <f t="shared" si="126"/>
        <v>0</v>
      </c>
      <c r="K176" s="31">
        <f t="shared" si="126"/>
        <v>0</v>
      </c>
      <c r="L176" s="31">
        <f t="shared" si="126"/>
        <v>0</v>
      </c>
      <c r="M176" s="31">
        <f t="shared" si="126"/>
        <v>0</v>
      </c>
      <c r="N176" s="31">
        <f t="shared" si="127"/>
        <v>19.126760563380284</v>
      </c>
      <c r="O176" s="31">
        <f t="shared" si="127"/>
        <v>9.1267605633802837</v>
      </c>
      <c r="P176" s="31">
        <f t="shared" si="127"/>
        <v>0</v>
      </c>
      <c r="Q176" s="31">
        <f t="shared" si="127"/>
        <v>0</v>
      </c>
      <c r="R176" s="31">
        <f t="shared" si="127"/>
        <v>0</v>
      </c>
      <c r="S176" s="31">
        <f t="shared" si="127"/>
        <v>0</v>
      </c>
      <c r="T176" s="31">
        <f t="shared" si="127"/>
        <v>0</v>
      </c>
      <c r="U176" s="31">
        <f t="shared" si="127"/>
        <v>0</v>
      </c>
      <c r="V176" s="31">
        <f t="shared" si="127"/>
        <v>0</v>
      </c>
      <c r="W176" s="31">
        <f t="shared" si="127"/>
        <v>0</v>
      </c>
      <c r="X176" s="31">
        <f t="shared" si="127"/>
        <v>0</v>
      </c>
      <c r="Y176" s="31">
        <f t="shared" si="127"/>
        <v>0</v>
      </c>
      <c r="Z176" s="31">
        <f t="shared" si="127"/>
        <v>0</v>
      </c>
      <c r="AA176" s="31">
        <f t="shared" si="127"/>
        <v>0</v>
      </c>
    </row>
    <row r="177" spans="1:27" x14ac:dyDescent="0.25">
      <c r="A177" s="29">
        <f t="shared" si="123"/>
        <v>143</v>
      </c>
      <c r="B177" s="6">
        <f t="shared" ca="1" si="122"/>
        <v>0</v>
      </c>
      <c r="D177" s="31">
        <f t="shared" si="126"/>
        <v>0</v>
      </c>
      <c r="E177" s="31">
        <f t="shared" si="126"/>
        <v>0</v>
      </c>
      <c r="F177" s="31">
        <f t="shared" si="126"/>
        <v>0</v>
      </c>
      <c r="G177" s="31">
        <f t="shared" si="126"/>
        <v>0</v>
      </c>
      <c r="H177" s="31">
        <f t="shared" si="126"/>
        <v>0</v>
      </c>
      <c r="I177" s="31">
        <f t="shared" si="126"/>
        <v>0</v>
      </c>
      <c r="J177" s="31">
        <f t="shared" si="126"/>
        <v>0</v>
      </c>
      <c r="K177" s="31">
        <f t="shared" si="126"/>
        <v>0</v>
      </c>
      <c r="L177" s="31">
        <f t="shared" si="126"/>
        <v>0</v>
      </c>
      <c r="M177" s="31">
        <f t="shared" si="126"/>
        <v>0</v>
      </c>
      <c r="N177" s="31">
        <f t="shared" si="127"/>
        <v>18.993006993006993</v>
      </c>
      <c r="O177" s="31">
        <f t="shared" si="127"/>
        <v>9.0629370629370616</v>
      </c>
      <c r="P177" s="31">
        <f t="shared" si="127"/>
        <v>0</v>
      </c>
      <c r="Q177" s="31">
        <f t="shared" si="127"/>
        <v>0</v>
      </c>
      <c r="R177" s="31">
        <f t="shared" si="127"/>
        <v>0</v>
      </c>
      <c r="S177" s="31">
        <f t="shared" si="127"/>
        <v>0</v>
      </c>
      <c r="T177" s="31">
        <f t="shared" si="127"/>
        <v>0</v>
      </c>
      <c r="U177" s="31">
        <f t="shared" si="127"/>
        <v>0</v>
      </c>
      <c r="V177" s="31">
        <f t="shared" si="127"/>
        <v>0</v>
      </c>
      <c r="W177" s="31">
        <f t="shared" si="127"/>
        <v>0</v>
      </c>
      <c r="X177" s="31">
        <f t="shared" si="127"/>
        <v>0</v>
      </c>
      <c r="Y177" s="31">
        <f t="shared" si="127"/>
        <v>0</v>
      </c>
      <c r="Z177" s="31">
        <f t="shared" si="127"/>
        <v>0</v>
      </c>
      <c r="AA177" s="31">
        <f t="shared" si="127"/>
        <v>0</v>
      </c>
    </row>
    <row r="178" spans="1:27" x14ac:dyDescent="0.25">
      <c r="A178" s="29">
        <f t="shared" si="123"/>
        <v>144</v>
      </c>
      <c r="B178" s="6">
        <f t="shared" ca="1" si="122"/>
        <v>0</v>
      </c>
      <c r="D178" s="31">
        <f t="shared" si="126"/>
        <v>0</v>
      </c>
      <c r="E178" s="31">
        <f t="shared" si="126"/>
        <v>0</v>
      </c>
      <c r="F178" s="31">
        <f t="shared" si="126"/>
        <v>0</v>
      </c>
      <c r="G178" s="31">
        <f t="shared" si="126"/>
        <v>0</v>
      </c>
      <c r="H178" s="31">
        <f t="shared" si="126"/>
        <v>0</v>
      </c>
      <c r="I178" s="31">
        <f t="shared" si="126"/>
        <v>0</v>
      </c>
      <c r="J178" s="31">
        <f t="shared" si="126"/>
        <v>0</v>
      </c>
      <c r="K178" s="31">
        <f t="shared" si="126"/>
        <v>0</v>
      </c>
      <c r="L178" s="31">
        <f t="shared" si="126"/>
        <v>0</v>
      </c>
      <c r="M178" s="31">
        <f t="shared" si="126"/>
        <v>0</v>
      </c>
      <c r="N178" s="31">
        <f t="shared" si="127"/>
        <v>18.861111111111114</v>
      </c>
      <c r="O178" s="31">
        <f t="shared" si="127"/>
        <v>9</v>
      </c>
      <c r="P178" s="31">
        <f t="shared" si="127"/>
        <v>0</v>
      </c>
      <c r="Q178" s="31">
        <f t="shared" si="127"/>
        <v>0</v>
      </c>
      <c r="R178" s="31">
        <f t="shared" si="127"/>
        <v>0</v>
      </c>
      <c r="S178" s="31">
        <f t="shared" si="127"/>
        <v>0</v>
      </c>
      <c r="T178" s="31">
        <f t="shared" si="127"/>
        <v>0</v>
      </c>
      <c r="U178" s="31">
        <f t="shared" si="127"/>
        <v>0</v>
      </c>
      <c r="V178" s="31">
        <f t="shared" si="127"/>
        <v>0</v>
      </c>
      <c r="W178" s="31">
        <f t="shared" si="127"/>
        <v>0</v>
      </c>
      <c r="X178" s="31">
        <f t="shared" si="127"/>
        <v>0</v>
      </c>
      <c r="Y178" s="31">
        <f t="shared" si="127"/>
        <v>0</v>
      </c>
      <c r="Z178" s="31">
        <f t="shared" si="127"/>
        <v>0</v>
      </c>
      <c r="AA178" s="31">
        <f t="shared" si="127"/>
        <v>0</v>
      </c>
    </row>
    <row r="179" spans="1:27" x14ac:dyDescent="0.25">
      <c r="A179" s="29">
        <f t="shared" si="123"/>
        <v>145</v>
      </c>
      <c r="B179" s="6">
        <f t="shared" ca="1" si="122"/>
        <v>0</v>
      </c>
      <c r="D179" s="31">
        <f t="shared" si="126"/>
        <v>0</v>
      </c>
      <c r="E179" s="31">
        <f t="shared" si="126"/>
        <v>0</v>
      </c>
      <c r="F179" s="31">
        <f t="shared" si="126"/>
        <v>0</v>
      </c>
      <c r="G179" s="31">
        <f t="shared" si="126"/>
        <v>0</v>
      </c>
      <c r="H179" s="31">
        <f t="shared" si="126"/>
        <v>0</v>
      </c>
      <c r="I179" s="31">
        <f t="shared" si="126"/>
        <v>0</v>
      </c>
      <c r="J179" s="31">
        <f t="shared" si="126"/>
        <v>0</v>
      </c>
      <c r="K179" s="31">
        <f t="shared" si="126"/>
        <v>0</v>
      </c>
      <c r="L179" s="31">
        <f t="shared" si="126"/>
        <v>0</v>
      </c>
      <c r="M179" s="31">
        <f t="shared" si="126"/>
        <v>0</v>
      </c>
      <c r="N179" s="31">
        <f t="shared" si="127"/>
        <v>18.731034482758623</v>
      </c>
      <c r="O179" s="31">
        <f t="shared" si="127"/>
        <v>8.9379310344827569</v>
      </c>
      <c r="P179" s="31">
        <f t="shared" si="127"/>
        <v>0</v>
      </c>
      <c r="Q179" s="31">
        <f t="shared" si="127"/>
        <v>0</v>
      </c>
      <c r="R179" s="31">
        <f t="shared" si="127"/>
        <v>0</v>
      </c>
      <c r="S179" s="31">
        <f t="shared" si="127"/>
        <v>0</v>
      </c>
      <c r="T179" s="31">
        <f t="shared" si="127"/>
        <v>0</v>
      </c>
      <c r="U179" s="31">
        <f t="shared" si="127"/>
        <v>0</v>
      </c>
      <c r="V179" s="31">
        <f t="shared" si="127"/>
        <v>0</v>
      </c>
      <c r="W179" s="31">
        <f t="shared" si="127"/>
        <v>0</v>
      </c>
      <c r="X179" s="31">
        <f t="shared" si="127"/>
        <v>0</v>
      </c>
      <c r="Y179" s="31">
        <f t="shared" si="127"/>
        <v>0</v>
      </c>
      <c r="Z179" s="31">
        <f t="shared" si="127"/>
        <v>0</v>
      </c>
      <c r="AA179" s="31">
        <f t="shared" si="127"/>
        <v>0</v>
      </c>
    </row>
    <row r="180" spans="1:27" x14ac:dyDescent="0.25">
      <c r="A180" s="29">
        <f t="shared" si="123"/>
        <v>146</v>
      </c>
      <c r="B180" s="6">
        <f t="shared" ca="1" si="122"/>
        <v>0</v>
      </c>
      <c r="D180" s="31">
        <f t="shared" si="126"/>
        <v>0</v>
      </c>
      <c r="E180" s="31">
        <f t="shared" si="126"/>
        <v>0</v>
      </c>
      <c r="F180" s="31">
        <f t="shared" si="126"/>
        <v>0</v>
      </c>
      <c r="G180" s="31">
        <f t="shared" si="126"/>
        <v>0</v>
      </c>
      <c r="H180" s="31">
        <f t="shared" si="126"/>
        <v>0</v>
      </c>
      <c r="I180" s="31">
        <f t="shared" si="126"/>
        <v>0</v>
      </c>
      <c r="J180" s="31">
        <f t="shared" si="126"/>
        <v>0</v>
      </c>
      <c r="K180" s="31">
        <f t="shared" si="126"/>
        <v>0</v>
      </c>
      <c r="L180" s="31">
        <f t="shared" si="126"/>
        <v>0</v>
      </c>
      <c r="M180" s="31">
        <f t="shared" si="126"/>
        <v>0</v>
      </c>
      <c r="N180" s="31">
        <f t="shared" si="127"/>
        <v>18.602739726027401</v>
      </c>
      <c r="O180" s="31">
        <f t="shared" si="127"/>
        <v>0</v>
      </c>
      <c r="P180" s="31">
        <f t="shared" si="127"/>
        <v>0</v>
      </c>
      <c r="Q180" s="31">
        <f t="shared" si="127"/>
        <v>0</v>
      </c>
      <c r="R180" s="31">
        <f t="shared" si="127"/>
        <v>0</v>
      </c>
      <c r="S180" s="31">
        <f t="shared" si="127"/>
        <v>0</v>
      </c>
      <c r="T180" s="31">
        <f t="shared" si="127"/>
        <v>0</v>
      </c>
      <c r="U180" s="31">
        <f t="shared" si="127"/>
        <v>0</v>
      </c>
      <c r="V180" s="31">
        <f t="shared" si="127"/>
        <v>0</v>
      </c>
      <c r="W180" s="31">
        <f t="shared" si="127"/>
        <v>0</v>
      </c>
      <c r="X180" s="31">
        <f t="shared" si="127"/>
        <v>0</v>
      </c>
      <c r="Y180" s="31">
        <f t="shared" si="127"/>
        <v>0</v>
      </c>
      <c r="Z180" s="31">
        <f t="shared" si="127"/>
        <v>0</v>
      </c>
      <c r="AA180" s="31">
        <f t="shared" si="127"/>
        <v>0</v>
      </c>
    </row>
    <row r="181" spans="1:27" x14ac:dyDescent="0.25">
      <c r="A181" s="29">
        <f t="shared" si="123"/>
        <v>147</v>
      </c>
      <c r="B181" s="6">
        <f t="shared" ca="1" si="122"/>
        <v>0</v>
      </c>
      <c r="D181" s="31">
        <f t="shared" si="126"/>
        <v>0</v>
      </c>
      <c r="E181" s="31">
        <f t="shared" si="126"/>
        <v>0</v>
      </c>
      <c r="F181" s="31">
        <f t="shared" si="126"/>
        <v>0</v>
      </c>
      <c r="G181" s="31">
        <f t="shared" si="126"/>
        <v>0</v>
      </c>
      <c r="H181" s="31">
        <f t="shared" si="126"/>
        <v>0</v>
      </c>
      <c r="I181" s="31">
        <f t="shared" si="126"/>
        <v>0</v>
      </c>
      <c r="J181" s="31">
        <f t="shared" si="126"/>
        <v>0</v>
      </c>
      <c r="K181" s="31">
        <f t="shared" si="126"/>
        <v>0</v>
      </c>
      <c r="L181" s="31">
        <f t="shared" si="126"/>
        <v>0</v>
      </c>
      <c r="M181" s="31">
        <f t="shared" si="126"/>
        <v>0</v>
      </c>
      <c r="N181" s="31">
        <f t="shared" si="127"/>
        <v>18.476190476190482</v>
      </c>
      <c r="O181" s="31">
        <f t="shared" si="127"/>
        <v>0</v>
      </c>
      <c r="P181" s="31">
        <f t="shared" si="127"/>
        <v>0</v>
      </c>
      <c r="Q181" s="31">
        <f t="shared" si="127"/>
        <v>0</v>
      </c>
      <c r="R181" s="31">
        <f t="shared" si="127"/>
        <v>0</v>
      </c>
      <c r="S181" s="31">
        <f t="shared" si="127"/>
        <v>0</v>
      </c>
      <c r="T181" s="31">
        <f t="shared" si="127"/>
        <v>0</v>
      </c>
      <c r="U181" s="31">
        <f t="shared" si="127"/>
        <v>0</v>
      </c>
      <c r="V181" s="31">
        <f t="shared" si="127"/>
        <v>0</v>
      </c>
      <c r="W181" s="31">
        <f t="shared" si="127"/>
        <v>0</v>
      </c>
      <c r="X181" s="31">
        <f t="shared" si="127"/>
        <v>0</v>
      </c>
      <c r="Y181" s="31">
        <f t="shared" si="127"/>
        <v>0</v>
      </c>
      <c r="Z181" s="31">
        <f t="shared" si="127"/>
        <v>0</v>
      </c>
      <c r="AA181" s="31">
        <f t="shared" si="127"/>
        <v>0</v>
      </c>
    </row>
    <row r="182" spans="1:27" x14ac:dyDescent="0.25">
      <c r="A182" s="29">
        <f t="shared" si="123"/>
        <v>148</v>
      </c>
      <c r="B182" s="6">
        <f t="shared" ca="1" si="122"/>
        <v>0</v>
      </c>
      <c r="D182" s="31">
        <f t="shared" si="126"/>
        <v>0</v>
      </c>
      <c r="E182" s="31">
        <f t="shared" si="126"/>
        <v>0</v>
      </c>
      <c r="F182" s="31">
        <f t="shared" si="126"/>
        <v>0</v>
      </c>
      <c r="G182" s="31">
        <f t="shared" si="126"/>
        <v>0</v>
      </c>
      <c r="H182" s="31">
        <f t="shared" si="126"/>
        <v>0</v>
      </c>
      <c r="I182" s="31">
        <f t="shared" si="126"/>
        <v>0</v>
      </c>
      <c r="J182" s="31">
        <f t="shared" si="126"/>
        <v>0</v>
      </c>
      <c r="K182" s="31">
        <f t="shared" si="126"/>
        <v>0</v>
      </c>
      <c r="L182" s="31">
        <f t="shared" si="126"/>
        <v>0</v>
      </c>
      <c r="M182" s="31">
        <f t="shared" si="126"/>
        <v>0</v>
      </c>
      <c r="N182" s="31">
        <f t="shared" si="127"/>
        <v>18.351351351351354</v>
      </c>
      <c r="O182" s="31">
        <f t="shared" si="127"/>
        <v>0</v>
      </c>
      <c r="P182" s="31">
        <f t="shared" si="127"/>
        <v>0</v>
      </c>
      <c r="Q182" s="31">
        <f t="shared" si="127"/>
        <v>0</v>
      </c>
      <c r="R182" s="31">
        <f t="shared" si="127"/>
        <v>0</v>
      </c>
      <c r="S182" s="31">
        <f t="shared" si="127"/>
        <v>0</v>
      </c>
      <c r="T182" s="31">
        <f t="shared" si="127"/>
        <v>0</v>
      </c>
      <c r="U182" s="31">
        <f t="shared" si="127"/>
        <v>0</v>
      </c>
      <c r="V182" s="31">
        <f t="shared" si="127"/>
        <v>0</v>
      </c>
      <c r="W182" s="31">
        <f t="shared" si="127"/>
        <v>0</v>
      </c>
      <c r="X182" s="31">
        <f t="shared" si="127"/>
        <v>0</v>
      </c>
      <c r="Y182" s="31">
        <f t="shared" si="127"/>
        <v>0</v>
      </c>
      <c r="Z182" s="31">
        <f t="shared" si="127"/>
        <v>0</v>
      </c>
      <c r="AA182" s="31">
        <f t="shared" si="127"/>
        <v>0</v>
      </c>
    </row>
    <row r="183" spans="1:27" x14ac:dyDescent="0.25">
      <c r="A183" s="29">
        <f t="shared" si="123"/>
        <v>149</v>
      </c>
      <c r="B183" s="6">
        <f t="shared" ca="1" si="122"/>
        <v>0</v>
      </c>
      <c r="D183" s="31">
        <f t="shared" si="126"/>
        <v>0</v>
      </c>
      <c r="E183" s="31">
        <f t="shared" si="126"/>
        <v>0</v>
      </c>
      <c r="F183" s="31">
        <f t="shared" si="126"/>
        <v>0</v>
      </c>
      <c r="G183" s="31">
        <f t="shared" si="126"/>
        <v>0</v>
      </c>
      <c r="H183" s="31">
        <f t="shared" si="126"/>
        <v>0</v>
      </c>
      <c r="I183" s="31">
        <f t="shared" si="126"/>
        <v>0</v>
      </c>
      <c r="J183" s="31">
        <f t="shared" si="126"/>
        <v>0</v>
      </c>
      <c r="K183" s="31">
        <f t="shared" si="126"/>
        <v>0</v>
      </c>
      <c r="L183" s="31">
        <f t="shared" si="126"/>
        <v>0</v>
      </c>
      <c r="M183" s="31">
        <f t="shared" si="126"/>
        <v>0</v>
      </c>
      <c r="N183" s="31">
        <f t="shared" si="127"/>
        <v>18.228187919463089</v>
      </c>
      <c r="O183" s="31">
        <f t="shared" si="127"/>
        <v>0</v>
      </c>
      <c r="P183" s="31">
        <f t="shared" si="127"/>
        <v>0</v>
      </c>
      <c r="Q183" s="31">
        <f t="shared" si="127"/>
        <v>0</v>
      </c>
      <c r="R183" s="31">
        <f t="shared" si="127"/>
        <v>0</v>
      </c>
      <c r="S183" s="31">
        <f t="shared" si="127"/>
        <v>0</v>
      </c>
      <c r="T183" s="31">
        <f t="shared" si="127"/>
        <v>0</v>
      </c>
      <c r="U183" s="31">
        <f t="shared" si="127"/>
        <v>0</v>
      </c>
      <c r="V183" s="31">
        <f t="shared" si="127"/>
        <v>0</v>
      </c>
      <c r="W183" s="31">
        <f t="shared" si="127"/>
        <v>0</v>
      </c>
      <c r="X183" s="31">
        <f t="shared" si="127"/>
        <v>0</v>
      </c>
      <c r="Y183" s="31">
        <f t="shared" si="127"/>
        <v>0</v>
      </c>
      <c r="Z183" s="31">
        <f t="shared" si="127"/>
        <v>0</v>
      </c>
      <c r="AA183" s="31">
        <f t="shared" si="127"/>
        <v>0</v>
      </c>
    </row>
    <row r="184" spans="1:27" x14ac:dyDescent="0.25">
      <c r="A184" s="29">
        <f t="shared" si="123"/>
        <v>150</v>
      </c>
      <c r="B184" s="6">
        <f t="shared" ca="1" si="122"/>
        <v>0</v>
      </c>
      <c r="D184" s="31">
        <f t="shared" ref="D184:M194" si="128">IF($A184&gt;D$19,0,IFERROR(MIN(D$15*D$28/($A184/3600)/1000,D$31),D$31))</f>
        <v>0</v>
      </c>
      <c r="E184" s="31">
        <f t="shared" si="128"/>
        <v>0</v>
      </c>
      <c r="F184" s="31">
        <f t="shared" si="128"/>
        <v>0</v>
      </c>
      <c r="G184" s="31">
        <f t="shared" si="128"/>
        <v>0</v>
      </c>
      <c r="H184" s="31">
        <f t="shared" si="128"/>
        <v>0</v>
      </c>
      <c r="I184" s="31">
        <f t="shared" si="128"/>
        <v>0</v>
      </c>
      <c r="J184" s="31">
        <f t="shared" si="128"/>
        <v>0</v>
      </c>
      <c r="K184" s="31">
        <f t="shared" si="128"/>
        <v>0</v>
      </c>
      <c r="L184" s="31">
        <f t="shared" si="128"/>
        <v>0</v>
      </c>
      <c r="M184" s="31">
        <f t="shared" si="128"/>
        <v>0</v>
      </c>
      <c r="N184" s="31">
        <f t="shared" ref="N184:AA194" si="129">IF($A184&gt;N$19,0,IFERROR(MIN(N$15*N$28/($A184/3600)/1000,N$31),N$31))</f>
        <v>18.106666666666673</v>
      </c>
      <c r="O184" s="31">
        <f t="shared" si="129"/>
        <v>0</v>
      </c>
      <c r="P184" s="31">
        <f t="shared" si="129"/>
        <v>0</v>
      </c>
      <c r="Q184" s="31">
        <f t="shared" si="129"/>
        <v>0</v>
      </c>
      <c r="R184" s="31">
        <f t="shared" si="129"/>
        <v>0</v>
      </c>
      <c r="S184" s="31">
        <f t="shared" si="129"/>
        <v>0</v>
      </c>
      <c r="T184" s="31">
        <f t="shared" si="129"/>
        <v>0</v>
      </c>
      <c r="U184" s="31">
        <f t="shared" si="129"/>
        <v>0</v>
      </c>
      <c r="V184" s="31">
        <f t="shared" si="129"/>
        <v>0</v>
      </c>
      <c r="W184" s="31">
        <f t="shared" si="129"/>
        <v>0</v>
      </c>
      <c r="X184" s="31">
        <f t="shared" si="129"/>
        <v>0</v>
      </c>
      <c r="Y184" s="31">
        <f t="shared" si="129"/>
        <v>0</v>
      </c>
      <c r="Z184" s="31">
        <f t="shared" si="129"/>
        <v>0</v>
      </c>
      <c r="AA184" s="31">
        <f t="shared" si="129"/>
        <v>0</v>
      </c>
    </row>
    <row r="185" spans="1:27" x14ac:dyDescent="0.25">
      <c r="A185" s="29">
        <f t="shared" si="123"/>
        <v>151</v>
      </c>
      <c r="B185" s="6">
        <f t="shared" ca="1" si="122"/>
        <v>0</v>
      </c>
      <c r="D185" s="31">
        <f t="shared" si="128"/>
        <v>0</v>
      </c>
      <c r="E185" s="31">
        <f t="shared" si="128"/>
        <v>0</v>
      </c>
      <c r="F185" s="31">
        <f t="shared" si="128"/>
        <v>0</v>
      </c>
      <c r="G185" s="31">
        <f t="shared" si="128"/>
        <v>0</v>
      </c>
      <c r="H185" s="31">
        <f t="shared" si="128"/>
        <v>0</v>
      </c>
      <c r="I185" s="31">
        <f t="shared" si="128"/>
        <v>0</v>
      </c>
      <c r="J185" s="31">
        <f t="shared" si="128"/>
        <v>0</v>
      </c>
      <c r="K185" s="31">
        <f t="shared" si="128"/>
        <v>0</v>
      </c>
      <c r="L185" s="31">
        <f t="shared" si="128"/>
        <v>0</v>
      </c>
      <c r="M185" s="31">
        <f t="shared" si="128"/>
        <v>0</v>
      </c>
      <c r="N185" s="31">
        <f t="shared" si="129"/>
        <v>17.986754966887421</v>
      </c>
      <c r="O185" s="31">
        <f t="shared" si="129"/>
        <v>0</v>
      </c>
      <c r="P185" s="31">
        <f t="shared" si="129"/>
        <v>0</v>
      </c>
      <c r="Q185" s="31">
        <f t="shared" si="129"/>
        <v>0</v>
      </c>
      <c r="R185" s="31">
        <f t="shared" si="129"/>
        <v>0</v>
      </c>
      <c r="S185" s="31">
        <f t="shared" si="129"/>
        <v>0</v>
      </c>
      <c r="T185" s="31">
        <f t="shared" si="129"/>
        <v>0</v>
      </c>
      <c r="U185" s="31">
        <f t="shared" si="129"/>
        <v>0</v>
      </c>
      <c r="V185" s="31">
        <f t="shared" si="129"/>
        <v>0</v>
      </c>
      <c r="W185" s="31">
        <f t="shared" si="129"/>
        <v>0</v>
      </c>
      <c r="X185" s="31">
        <f t="shared" si="129"/>
        <v>0</v>
      </c>
      <c r="Y185" s="31">
        <f t="shared" si="129"/>
        <v>0</v>
      </c>
      <c r="Z185" s="31">
        <f t="shared" si="129"/>
        <v>0</v>
      </c>
      <c r="AA185" s="31">
        <f t="shared" si="129"/>
        <v>0</v>
      </c>
    </row>
    <row r="186" spans="1:27" x14ac:dyDescent="0.25">
      <c r="A186" s="29">
        <f t="shared" si="123"/>
        <v>152</v>
      </c>
      <c r="B186" s="6">
        <f t="shared" ca="1" si="122"/>
        <v>0</v>
      </c>
      <c r="D186" s="31">
        <f t="shared" si="128"/>
        <v>0</v>
      </c>
      <c r="E186" s="31">
        <f t="shared" si="128"/>
        <v>0</v>
      </c>
      <c r="F186" s="31">
        <f t="shared" si="128"/>
        <v>0</v>
      </c>
      <c r="G186" s="31">
        <f t="shared" si="128"/>
        <v>0</v>
      </c>
      <c r="H186" s="31">
        <f t="shared" si="128"/>
        <v>0</v>
      </c>
      <c r="I186" s="31">
        <f t="shared" si="128"/>
        <v>0</v>
      </c>
      <c r="J186" s="31">
        <f t="shared" si="128"/>
        <v>0</v>
      </c>
      <c r="K186" s="31">
        <f t="shared" si="128"/>
        <v>0</v>
      </c>
      <c r="L186" s="31">
        <f t="shared" si="128"/>
        <v>0</v>
      </c>
      <c r="M186" s="31">
        <f t="shared" si="128"/>
        <v>0</v>
      </c>
      <c r="N186" s="31">
        <f t="shared" si="129"/>
        <v>17.868421052631579</v>
      </c>
      <c r="O186" s="31">
        <f t="shared" si="129"/>
        <v>0</v>
      </c>
      <c r="P186" s="31">
        <f t="shared" si="129"/>
        <v>0</v>
      </c>
      <c r="Q186" s="31">
        <f t="shared" si="129"/>
        <v>0</v>
      </c>
      <c r="R186" s="31">
        <f t="shared" si="129"/>
        <v>0</v>
      </c>
      <c r="S186" s="31">
        <f t="shared" si="129"/>
        <v>0</v>
      </c>
      <c r="T186" s="31">
        <f t="shared" si="129"/>
        <v>0</v>
      </c>
      <c r="U186" s="31">
        <f t="shared" si="129"/>
        <v>0</v>
      </c>
      <c r="V186" s="31">
        <f t="shared" si="129"/>
        <v>0</v>
      </c>
      <c r="W186" s="31">
        <f t="shared" si="129"/>
        <v>0</v>
      </c>
      <c r="X186" s="31">
        <f t="shared" si="129"/>
        <v>0</v>
      </c>
      <c r="Y186" s="31">
        <f t="shared" si="129"/>
        <v>0</v>
      </c>
      <c r="Z186" s="31">
        <f t="shared" si="129"/>
        <v>0</v>
      </c>
      <c r="AA186" s="31">
        <f t="shared" si="129"/>
        <v>0</v>
      </c>
    </row>
    <row r="187" spans="1:27" x14ac:dyDescent="0.25">
      <c r="A187" s="29">
        <f t="shared" si="123"/>
        <v>153</v>
      </c>
      <c r="B187" s="6">
        <f t="shared" ca="1" si="122"/>
        <v>0</v>
      </c>
      <c r="D187" s="31">
        <f t="shared" si="128"/>
        <v>0</v>
      </c>
      <c r="E187" s="31">
        <f t="shared" si="128"/>
        <v>0</v>
      </c>
      <c r="F187" s="31">
        <f t="shared" si="128"/>
        <v>0</v>
      </c>
      <c r="G187" s="31">
        <f t="shared" si="128"/>
        <v>0</v>
      </c>
      <c r="H187" s="31">
        <f t="shared" si="128"/>
        <v>0</v>
      </c>
      <c r="I187" s="31">
        <f t="shared" si="128"/>
        <v>0</v>
      </c>
      <c r="J187" s="31">
        <f t="shared" si="128"/>
        <v>0</v>
      </c>
      <c r="K187" s="31">
        <f t="shared" si="128"/>
        <v>0</v>
      </c>
      <c r="L187" s="31">
        <f t="shared" si="128"/>
        <v>0</v>
      </c>
      <c r="M187" s="31">
        <f t="shared" si="128"/>
        <v>0</v>
      </c>
      <c r="N187" s="31">
        <f t="shared" si="129"/>
        <v>17.751633986928109</v>
      </c>
      <c r="O187" s="31">
        <f t="shared" si="129"/>
        <v>0</v>
      </c>
      <c r="P187" s="31">
        <f t="shared" si="129"/>
        <v>0</v>
      </c>
      <c r="Q187" s="31">
        <f t="shared" si="129"/>
        <v>0</v>
      </c>
      <c r="R187" s="31">
        <f t="shared" si="129"/>
        <v>0</v>
      </c>
      <c r="S187" s="31">
        <f t="shared" si="129"/>
        <v>0</v>
      </c>
      <c r="T187" s="31">
        <f t="shared" si="129"/>
        <v>0</v>
      </c>
      <c r="U187" s="31">
        <f t="shared" si="129"/>
        <v>0</v>
      </c>
      <c r="V187" s="31">
        <f t="shared" si="129"/>
        <v>0</v>
      </c>
      <c r="W187" s="31">
        <f t="shared" si="129"/>
        <v>0</v>
      </c>
      <c r="X187" s="31">
        <f t="shared" si="129"/>
        <v>0</v>
      </c>
      <c r="Y187" s="31">
        <f t="shared" si="129"/>
        <v>0</v>
      </c>
      <c r="Z187" s="31">
        <f t="shared" si="129"/>
        <v>0</v>
      </c>
      <c r="AA187" s="31">
        <f t="shared" si="129"/>
        <v>0</v>
      </c>
    </row>
    <row r="188" spans="1:27" x14ac:dyDescent="0.25">
      <c r="A188" s="29">
        <f t="shared" si="123"/>
        <v>154</v>
      </c>
      <c r="B188" s="6">
        <f t="shared" ca="1" si="122"/>
        <v>0</v>
      </c>
      <c r="D188" s="31">
        <f t="shared" si="128"/>
        <v>0</v>
      </c>
      <c r="E188" s="31">
        <f t="shared" si="128"/>
        <v>0</v>
      </c>
      <c r="F188" s="31">
        <f t="shared" si="128"/>
        <v>0</v>
      </c>
      <c r="G188" s="31">
        <f t="shared" si="128"/>
        <v>0</v>
      </c>
      <c r="H188" s="31">
        <f t="shared" si="128"/>
        <v>0</v>
      </c>
      <c r="I188" s="31">
        <f t="shared" si="128"/>
        <v>0</v>
      </c>
      <c r="J188" s="31">
        <f t="shared" si="128"/>
        <v>0</v>
      </c>
      <c r="K188" s="31">
        <f t="shared" si="128"/>
        <v>0</v>
      </c>
      <c r="L188" s="31">
        <f t="shared" si="128"/>
        <v>0</v>
      </c>
      <c r="M188" s="31">
        <f t="shared" si="128"/>
        <v>0</v>
      </c>
      <c r="N188" s="31">
        <f t="shared" si="129"/>
        <v>17.63636363636364</v>
      </c>
      <c r="O188" s="31">
        <f t="shared" si="129"/>
        <v>0</v>
      </c>
      <c r="P188" s="31">
        <f t="shared" si="129"/>
        <v>0</v>
      </c>
      <c r="Q188" s="31">
        <f t="shared" si="129"/>
        <v>0</v>
      </c>
      <c r="R188" s="31">
        <f t="shared" si="129"/>
        <v>0</v>
      </c>
      <c r="S188" s="31">
        <f t="shared" si="129"/>
        <v>0</v>
      </c>
      <c r="T188" s="31">
        <f t="shared" si="129"/>
        <v>0</v>
      </c>
      <c r="U188" s="31">
        <f t="shared" si="129"/>
        <v>0</v>
      </c>
      <c r="V188" s="31">
        <f t="shared" si="129"/>
        <v>0</v>
      </c>
      <c r="W188" s="31">
        <f t="shared" si="129"/>
        <v>0</v>
      </c>
      <c r="X188" s="31">
        <f t="shared" si="129"/>
        <v>0</v>
      </c>
      <c r="Y188" s="31">
        <f t="shared" si="129"/>
        <v>0</v>
      </c>
      <c r="Z188" s="31">
        <f t="shared" si="129"/>
        <v>0</v>
      </c>
      <c r="AA188" s="31">
        <f t="shared" si="129"/>
        <v>0</v>
      </c>
    </row>
    <row r="189" spans="1:27" x14ac:dyDescent="0.25">
      <c r="A189" s="29">
        <f t="shared" si="123"/>
        <v>155</v>
      </c>
      <c r="B189" s="6">
        <f t="shared" ca="1" si="122"/>
        <v>0</v>
      </c>
      <c r="D189" s="31">
        <f t="shared" si="128"/>
        <v>0</v>
      </c>
      <c r="E189" s="31">
        <f t="shared" si="128"/>
        <v>0</v>
      </c>
      <c r="F189" s="31">
        <f t="shared" si="128"/>
        <v>0</v>
      </c>
      <c r="G189" s="31">
        <f t="shared" si="128"/>
        <v>0</v>
      </c>
      <c r="H189" s="31">
        <f t="shared" si="128"/>
        <v>0</v>
      </c>
      <c r="I189" s="31">
        <f t="shared" si="128"/>
        <v>0</v>
      </c>
      <c r="J189" s="31">
        <f t="shared" si="128"/>
        <v>0</v>
      </c>
      <c r="K189" s="31">
        <f t="shared" si="128"/>
        <v>0</v>
      </c>
      <c r="L189" s="31">
        <f t="shared" si="128"/>
        <v>0</v>
      </c>
      <c r="M189" s="31">
        <f t="shared" si="128"/>
        <v>0</v>
      </c>
      <c r="N189" s="31">
        <f t="shared" si="129"/>
        <v>17.522580645161291</v>
      </c>
      <c r="O189" s="31">
        <f t="shared" si="129"/>
        <v>0</v>
      </c>
      <c r="P189" s="31">
        <f t="shared" si="129"/>
        <v>0</v>
      </c>
      <c r="Q189" s="31">
        <f t="shared" si="129"/>
        <v>0</v>
      </c>
      <c r="R189" s="31">
        <f t="shared" si="129"/>
        <v>0</v>
      </c>
      <c r="S189" s="31">
        <f t="shared" si="129"/>
        <v>0</v>
      </c>
      <c r="T189" s="31">
        <f t="shared" si="129"/>
        <v>0</v>
      </c>
      <c r="U189" s="31">
        <f t="shared" si="129"/>
        <v>0</v>
      </c>
      <c r="V189" s="31">
        <f t="shared" si="129"/>
        <v>0</v>
      </c>
      <c r="W189" s="31">
        <f t="shared" si="129"/>
        <v>0</v>
      </c>
      <c r="X189" s="31">
        <f t="shared" si="129"/>
        <v>0</v>
      </c>
      <c r="Y189" s="31">
        <f t="shared" si="129"/>
        <v>0</v>
      </c>
      <c r="Z189" s="31">
        <f t="shared" si="129"/>
        <v>0</v>
      </c>
      <c r="AA189" s="31">
        <f t="shared" si="129"/>
        <v>0</v>
      </c>
    </row>
    <row r="190" spans="1:27" x14ac:dyDescent="0.25">
      <c r="A190" s="29">
        <f t="shared" si="123"/>
        <v>156</v>
      </c>
      <c r="B190" s="6">
        <f t="shared" ca="1" si="122"/>
        <v>0</v>
      </c>
      <c r="D190" s="31">
        <f t="shared" si="128"/>
        <v>0</v>
      </c>
      <c r="E190" s="31">
        <f t="shared" si="128"/>
        <v>0</v>
      </c>
      <c r="F190" s="31">
        <f t="shared" si="128"/>
        <v>0</v>
      </c>
      <c r="G190" s="31">
        <f t="shared" si="128"/>
        <v>0</v>
      </c>
      <c r="H190" s="31">
        <f t="shared" si="128"/>
        <v>0</v>
      </c>
      <c r="I190" s="31">
        <f t="shared" si="128"/>
        <v>0</v>
      </c>
      <c r="J190" s="31">
        <f t="shared" si="128"/>
        <v>0</v>
      </c>
      <c r="K190" s="31">
        <f t="shared" si="128"/>
        <v>0</v>
      </c>
      <c r="L190" s="31">
        <f t="shared" si="128"/>
        <v>0</v>
      </c>
      <c r="M190" s="31">
        <f t="shared" si="128"/>
        <v>0</v>
      </c>
      <c r="N190" s="31">
        <f t="shared" si="129"/>
        <v>17.410256410256412</v>
      </c>
      <c r="O190" s="31">
        <f t="shared" si="129"/>
        <v>0</v>
      </c>
      <c r="P190" s="31">
        <f t="shared" si="129"/>
        <v>0</v>
      </c>
      <c r="Q190" s="31">
        <f t="shared" si="129"/>
        <v>0</v>
      </c>
      <c r="R190" s="31">
        <f t="shared" si="129"/>
        <v>0</v>
      </c>
      <c r="S190" s="31">
        <f t="shared" si="129"/>
        <v>0</v>
      </c>
      <c r="T190" s="31">
        <f t="shared" si="129"/>
        <v>0</v>
      </c>
      <c r="U190" s="31">
        <f t="shared" si="129"/>
        <v>0</v>
      </c>
      <c r="V190" s="31">
        <f t="shared" si="129"/>
        <v>0</v>
      </c>
      <c r="W190" s="31">
        <f t="shared" si="129"/>
        <v>0</v>
      </c>
      <c r="X190" s="31">
        <f t="shared" si="129"/>
        <v>0</v>
      </c>
      <c r="Y190" s="31">
        <f t="shared" si="129"/>
        <v>0</v>
      </c>
      <c r="Z190" s="31">
        <f t="shared" si="129"/>
        <v>0</v>
      </c>
      <c r="AA190" s="31">
        <f t="shared" si="129"/>
        <v>0</v>
      </c>
    </row>
    <row r="191" spans="1:27" x14ac:dyDescent="0.25">
      <c r="A191" s="29">
        <f t="shared" si="123"/>
        <v>157</v>
      </c>
      <c r="B191" s="6">
        <f t="shared" ca="1" si="122"/>
        <v>0</v>
      </c>
      <c r="D191" s="31">
        <f t="shared" si="128"/>
        <v>0</v>
      </c>
      <c r="E191" s="31">
        <f t="shared" si="128"/>
        <v>0</v>
      </c>
      <c r="F191" s="31">
        <f t="shared" si="128"/>
        <v>0</v>
      </c>
      <c r="G191" s="31">
        <f t="shared" si="128"/>
        <v>0</v>
      </c>
      <c r="H191" s="31">
        <f t="shared" si="128"/>
        <v>0</v>
      </c>
      <c r="I191" s="31">
        <f t="shared" si="128"/>
        <v>0</v>
      </c>
      <c r="J191" s="31">
        <f t="shared" si="128"/>
        <v>0</v>
      </c>
      <c r="K191" s="31">
        <f t="shared" si="128"/>
        <v>0</v>
      </c>
      <c r="L191" s="31">
        <f t="shared" si="128"/>
        <v>0</v>
      </c>
      <c r="M191" s="31">
        <f t="shared" si="128"/>
        <v>0</v>
      </c>
      <c r="N191" s="31">
        <f t="shared" si="129"/>
        <v>17.29936305732484</v>
      </c>
      <c r="O191" s="31">
        <f t="shared" si="129"/>
        <v>0</v>
      </c>
      <c r="P191" s="31">
        <f t="shared" si="129"/>
        <v>0</v>
      </c>
      <c r="Q191" s="31">
        <f t="shared" si="129"/>
        <v>0</v>
      </c>
      <c r="R191" s="31">
        <f t="shared" si="129"/>
        <v>0</v>
      </c>
      <c r="S191" s="31">
        <f t="shared" si="129"/>
        <v>0</v>
      </c>
      <c r="T191" s="31">
        <f t="shared" si="129"/>
        <v>0</v>
      </c>
      <c r="U191" s="31">
        <f t="shared" si="129"/>
        <v>0</v>
      </c>
      <c r="V191" s="31">
        <f t="shared" si="129"/>
        <v>0</v>
      </c>
      <c r="W191" s="31">
        <f t="shared" si="129"/>
        <v>0</v>
      </c>
      <c r="X191" s="31">
        <f t="shared" si="129"/>
        <v>0</v>
      </c>
      <c r="Y191" s="31">
        <f t="shared" si="129"/>
        <v>0</v>
      </c>
      <c r="Z191" s="31">
        <f t="shared" si="129"/>
        <v>0</v>
      </c>
      <c r="AA191" s="31">
        <f t="shared" si="129"/>
        <v>0</v>
      </c>
    </row>
    <row r="192" spans="1:27" x14ac:dyDescent="0.25">
      <c r="A192" s="29">
        <f t="shared" si="123"/>
        <v>158</v>
      </c>
      <c r="B192" s="6">
        <f t="shared" ca="1" si="122"/>
        <v>0</v>
      </c>
      <c r="D192" s="31">
        <f t="shared" si="128"/>
        <v>0</v>
      </c>
      <c r="E192" s="31">
        <f t="shared" si="128"/>
        <v>0</v>
      </c>
      <c r="F192" s="31">
        <f t="shared" si="128"/>
        <v>0</v>
      </c>
      <c r="G192" s="31">
        <f t="shared" si="128"/>
        <v>0</v>
      </c>
      <c r="H192" s="31">
        <f t="shared" si="128"/>
        <v>0</v>
      </c>
      <c r="I192" s="31">
        <f t="shared" si="128"/>
        <v>0</v>
      </c>
      <c r="J192" s="31">
        <f t="shared" si="128"/>
        <v>0</v>
      </c>
      <c r="K192" s="31">
        <f t="shared" si="128"/>
        <v>0</v>
      </c>
      <c r="L192" s="31">
        <f t="shared" si="128"/>
        <v>0</v>
      </c>
      <c r="M192" s="31">
        <f t="shared" si="128"/>
        <v>0</v>
      </c>
      <c r="N192" s="31">
        <f t="shared" si="129"/>
        <v>17.189873417721522</v>
      </c>
      <c r="O192" s="31">
        <f t="shared" si="129"/>
        <v>0</v>
      </c>
      <c r="P192" s="31">
        <f t="shared" si="129"/>
        <v>0</v>
      </c>
      <c r="Q192" s="31">
        <f t="shared" si="129"/>
        <v>0</v>
      </c>
      <c r="R192" s="31">
        <f t="shared" si="129"/>
        <v>0</v>
      </c>
      <c r="S192" s="31">
        <f t="shared" si="129"/>
        <v>0</v>
      </c>
      <c r="T192" s="31">
        <f t="shared" si="129"/>
        <v>0</v>
      </c>
      <c r="U192" s="31">
        <f t="shared" si="129"/>
        <v>0</v>
      </c>
      <c r="V192" s="31">
        <f t="shared" si="129"/>
        <v>0</v>
      </c>
      <c r="W192" s="31">
        <f t="shared" si="129"/>
        <v>0</v>
      </c>
      <c r="X192" s="31">
        <f t="shared" si="129"/>
        <v>0</v>
      </c>
      <c r="Y192" s="31">
        <f t="shared" si="129"/>
        <v>0</v>
      </c>
      <c r="Z192" s="31">
        <f t="shared" si="129"/>
        <v>0</v>
      </c>
      <c r="AA192" s="31">
        <f t="shared" si="129"/>
        <v>0</v>
      </c>
    </row>
    <row r="193" spans="1:27" x14ac:dyDescent="0.25">
      <c r="A193" s="29">
        <f t="shared" si="123"/>
        <v>159</v>
      </c>
      <c r="B193" s="6">
        <f t="shared" ca="1" si="122"/>
        <v>0</v>
      </c>
      <c r="D193" s="31">
        <f t="shared" si="128"/>
        <v>0</v>
      </c>
      <c r="E193" s="31">
        <f t="shared" si="128"/>
        <v>0</v>
      </c>
      <c r="F193" s="31">
        <f t="shared" si="128"/>
        <v>0</v>
      </c>
      <c r="G193" s="31">
        <f t="shared" si="128"/>
        <v>0</v>
      </c>
      <c r="H193" s="31">
        <f t="shared" si="128"/>
        <v>0</v>
      </c>
      <c r="I193" s="31">
        <f t="shared" si="128"/>
        <v>0</v>
      </c>
      <c r="J193" s="31">
        <f t="shared" si="128"/>
        <v>0</v>
      </c>
      <c r="K193" s="31">
        <f t="shared" si="128"/>
        <v>0</v>
      </c>
      <c r="L193" s="31">
        <f t="shared" si="128"/>
        <v>0</v>
      </c>
      <c r="M193" s="31">
        <f t="shared" si="128"/>
        <v>0</v>
      </c>
      <c r="N193" s="31">
        <f t="shared" si="129"/>
        <v>17.081761006289312</v>
      </c>
      <c r="O193" s="31">
        <f t="shared" si="129"/>
        <v>0</v>
      </c>
      <c r="P193" s="31">
        <f t="shared" si="129"/>
        <v>0</v>
      </c>
      <c r="Q193" s="31">
        <f t="shared" si="129"/>
        <v>0</v>
      </c>
      <c r="R193" s="31">
        <f t="shared" si="129"/>
        <v>0</v>
      </c>
      <c r="S193" s="31">
        <f t="shared" si="129"/>
        <v>0</v>
      </c>
      <c r="T193" s="31">
        <f t="shared" si="129"/>
        <v>0</v>
      </c>
      <c r="U193" s="31">
        <f t="shared" si="129"/>
        <v>0</v>
      </c>
      <c r="V193" s="31">
        <f t="shared" si="129"/>
        <v>0</v>
      </c>
      <c r="W193" s="31">
        <f t="shared" si="129"/>
        <v>0</v>
      </c>
      <c r="X193" s="31">
        <f t="shared" si="129"/>
        <v>0</v>
      </c>
      <c r="Y193" s="31">
        <f t="shared" si="129"/>
        <v>0</v>
      </c>
      <c r="Z193" s="31">
        <f t="shared" si="129"/>
        <v>0</v>
      </c>
      <c r="AA193" s="31">
        <f t="shared" si="129"/>
        <v>0</v>
      </c>
    </row>
    <row r="194" spans="1:27" x14ac:dyDescent="0.25">
      <c r="A194" s="29">
        <f t="shared" ref="A194" si="130">A193+1</f>
        <v>160</v>
      </c>
      <c r="B194" s="6">
        <f t="shared" ca="1" si="122"/>
        <v>0</v>
      </c>
      <c r="D194" s="31">
        <f t="shared" si="128"/>
        <v>0</v>
      </c>
      <c r="E194" s="31">
        <f t="shared" si="128"/>
        <v>0</v>
      </c>
      <c r="F194" s="31">
        <f t="shared" si="128"/>
        <v>0</v>
      </c>
      <c r="G194" s="31">
        <f t="shared" si="128"/>
        <v>0</v>
      </c>
      <c r="H194" s="31">
        <f t="shared" si="128"/>
        <v>0</v>
      </c>
      <c r="I194" s="31">
        <f t="shared" si="128"/>
        <v>0</v>
      </c>
      <c r="J194" s="31">
        <f t="shared" si="128"/>
        <v>0</v>
      </c>
      <c r="K194" s="31">
        <f t="shared" si="128"/>
        <v>0</v>
      </c>
      <c r="L194" s="31">
        <f t="shared" si="128"/>
        <v>0</v>
      </c>
      <c r="M194" s="31">
        <f t="shared" si="128"/>
        <v>0</v>
      </c>
      <c r="N194" s="31">
        <f t="shared" si="129"/>
        <v>16.975000000000005</v>
      </c>
      <c r="O194" s="31">
        <f t="shared" si="129"/>
        <v>0</v>
      </c>
      <c r="P194" s="31">
        <f t="shared" si="129"/>
        <v>0</v>
      </c>
      <c r="Q194" s="31">
        <f t="shared" si="129"/>
        <v>0</v>
      </c>
      <c r="R194" s="31">
        <f t="shared" si="129"/>
        <v>0</v>
      </c>
      <c r="S194" s="31">
        <f t="shared" si="129"/>
        <v>0</v>
      </c>
      <c r="T194" s="31">
        <f t="shared" si="129"/>
        <v>0</v>
      </c>
      <c r="U194" s="31">
        <f t="shared" si="129"/>
        <v>0</v>
      </c>
      <c r="V194" s="31">
        <f t="shared" si="129"/>
        <v>0</v>
      </c>
      <c r="W194" s="31">
        <f t="shared" si="129"/>
        <v>0</v>
      </c>
      <c r="X194" s="31">
        <f t="shared" si="129"/>
        <v>0</v>
      </c>
      <c r="Y194" s="31">
        <f t="shared" si="129"/>
        <v>0</v>
      </c>
      <c r="Z194" s="31">
        <f t="shared" si="129"/>
        <v>0</v>
      </c>
      <c r="AA194" s="31">
        <f t="shared" si="129"/>
        <v>0</v>
      </c>
    </row>
  </sheetData>
  <dataValidations count="2">
    <dataValidation type="list" allowBlank="1" showInputMessage="1" showErrorMessage="1" sqref="D10:AA10" xr:uid="{946A19B0-6E49-424A-BEC2-BBB8399BD230}">
      <formula1>$A$187:$A$188</formula1>
    </dataValidation>
    <dataValidation type="list" allowBlank="1" showInputMessage="1" showErrorMessage="1" sqref="B7" xr:uid="{4E864396-0B23-4DE2-8FEB-C48A3FFBC3A4}">
      <formula1>$D$7:$AA$7</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496F-6946-40A6-914A-87EAF97551B2}">
  <dimension ref="A1:B191"/>
  <sheetViews>
    <sheetView zoomScale="70" zoomScaleNormal="70" workbookViewId="0">
      <selection activeCell="E19" sqref="E19"/>
    </sheetView>
  </sheetViews>
  <sheetFormatPr defaultRowHeight="15" x14ac:dyDescent="0.25"/>
  <cols>
    <col min="1" max="1" width="21.42578125" customWidth="1"/>
    <col min="2" max="2" width="17.7109375" customWidth="1"/>
    <col min="3" max="3" width="12.140625" customWidth="1"/>
    <col min="4" max="4" width="16.7109375" customWidth="1"/>
  </cols>
  <sheetData>
    <row r="1" spans="1:2" x14ac:dyDescent="0.25">
      <c r="A1" t="s">
        <v>7</v>
      </c>
    </row>
    <row r="2" spans="1:2" x14ac:dyDescent="0.25">
      <c r="A2" t="s">
        <v>0</v>
      </c>
      <c r="B2" s="13" t="str">
        <f>Calcs!B7</f>
        <v>Cv40-9i</v>
      </c>
    </row>
    <row r="3" spans="1:2" x14ac:dyDescent="0.25">
      <c r="A3" t="s">
        <v>2</v>
      </c>
      <c r="B3" s="8">
        <f ca="1">Calcs!B12</f>
        <v>132</v>
      </c>
    </row>
    <row r="4" spans="1:2" x14ac:dyDescent="0.25">
      <c r="A4" t="s">
        <v>3</v>
      </c>
      <c r="B4" s="8">
        <f ca="1">Calcs!B14</f>
        <v>22</v>
      </c>
    </row>
    <row r="5" spans="1:2" x14ac:dyDescent="0.25">
      <c r="A5" t="s">
        <v>4</v>
      </c>
      <c r="B5" s="8">
        <f ca="1">Calcs!B19</f>
        <v>115</v>
      </c>
    </row>
    <row r="6" spans="1:2" x14ac:dyDescent="0.25">
      <c r="A6" t="s">
        <v>5</v>
      </c>
    </row>
    <row r="7" spans="1:2" x14ac:dyDescent="0.25">
      <c r="A7" t="s">
        <v>6</v>
      </c>
      <c r="B7" t="s">
        <v>44</v>
      </c>
    </row>
    <row r="8" spans="1:2" x14ac:dyDescent="0.25">
      <c r="A8">
        <f>Calcs!A34</f>
        <v>0</v>
      </c>
      <c r="B8" s="34">
        <f ca="1">Calcs!B34</f>
        <v>520</v>
      </c>
    </row>
    <row r="9" spans="1:2" x14ac:dyDescent="0.25">
      <c r="A9">
        <f>Calcs!A35</f>
        <v>1</v>
      </c>
      <c r="B9" s="34">
        <f ca="1">Calcs!B35</f>
        <v>520</v>
      </c>
    </row>
    <row r="10" spans="1:2" x14ac:dyDescent="0.25">
      <c r="A10">
        <f>Calcs!A36</f>
        <v>2</v>
      </c>
      <c r="B10" s="34">
        <f ca="1">Calcs!B36</f>
        <v>520</v>
      </c>
    </row>
    <row r="11" spans="1:2" x14ac:dyDescent="0.25">
      <c r="A11">
        <f>Calcs!A37</f>
        <v>3</v>
      </c>
      <c r="B11" s="34">
        <f ca="1">Calcs!B37</f>
        <v>520</v>
      </c>
    </row>
    <row r="12" spans="1:2" x14ac:dyDescent="0.25">
      <c r="A12">
        <f>Calcs!A38</f>
        <v>4</v>
      </c>
      <c r="B12" s="34">
        <f ca="1">Calcs!B38</f>
        <v>520</v>
      </c>
    </row>
    <row r="13" spans="1:2" x14ac:dyDescent="0.25">
      <c r="A13">
        <f>Calcs!A39</f>
        <v>5</v>
      </c>
      <c r="B13" s="34">
        <f ca="1">Calcs!B39</f>
        <v>520</v>
      </c>
    </row>
    <row r="14" spans="1:2" x14ac:dyDescent="0.25">
      <c r="A14">
        <f>Calcs!A40</f>
        <v>6</v>
      </c>
      <c r="B14" s="34">
        <f ca="1">Calcs!B40</f>
        <v>520</v>
      </c>
    </row>
    <row r="15" spans="1:2" x14ac:dyDescent="0.25">
      <c r="A15">
        <f>Calcs!A41</f>
        <v>7</v>
      </c>
      <c r="B15" s="34">
        <f ca="1">Calcs!B41</f>
        <v>520</v>
      </c>
    </row>
    <row r="16" spans="1:2" x14ac:dyDescent="0.25">
      <c r="A16">
        <f>Calcs!A42</f>
        <v>8</v>
      </c>
      <c r="B16" s="34">
        <f ca="1">Calcs!B42</f>
        <v>520</v>
      </c>
    </row>
    <row r="17" spans="1:2" x14ac:dyDescent="0.25">
      <c r="A17">
        <f>Calcs!A43</f>
        <v>9</v>
      </c>
      <c r="B17" s="34">
        <f ca="1">Calcs!B43</f>
        <v>520</v>
      </c>
    </row>
    <row r="18" spans="1:2" x14ac:dyDescent="0.25">
      <c r="A18">
        <f>Calcs!A44</f>
        <v>10</v>
      </c>
      <c r="B18" s="34">
        <f ca="1">Calcs!B44</f>
        <v>520</v>
      </c>
    </row>
    <row r="19" spans="1:2" x14ac:dyDescent="0.25">
      <c r="A19">
        <f>Calcs!A45</f>
        <v>11</v>
      </c>
      <c r="B19" s="34">
        <f ca="1">Calcs!B45</f>
        <v>520</v>
      </c>
    </row>
    <row r="20" spans="1:2" x14ac:dyDescent="0.25">
      <c r="A20">
        <f>Calcs!A46</f>
        <v>12</v>
      </c>
      <c r="B20" s="34">
        <f ca="1">Calcs!B46</f>
        <v>520</v>
      </c>
    </row>
    <row r="21" spans="1:2" x14ac:dyDescent="0.25">
      <c r="A21">
        <f>Calcs!A47</f>
        <v>13</v>
      </c>
      <c r="B21" s="34">
        <f ca="1">Calcs!B47</f>
        <v>520</v>
      </c>
    </row>
    <row r="22" spans="1:2" x14ac:dyDescent="0.25">
      <c r="A22">
        <f>Calcs!A48</f>
        <v>14</v>
      </c>
      <c r="B22" s="34">
        <f ca="1">Calcs!B48</f>
        <v>520</v>
      </c>
    </row>
    <row r="23" spans="1:2" x14ac:dyDescent="0.25">
      <c r="A23">
        <f>Calcs!A49</f>
        <v>15</v>
      </c>
      <c r="B23" s="34">
        <f ca="1">Calcs!B49</f>
        <v>520</v>
      </c>
    </row>
    <row r="24" spans="1:2" x14ac:dyDescent="0.25">
      <c r="A24">
        <f>Calcs!A50</f>
        <v>16</v>
      </c>
      <c r="B24" s="34">
        <f ca="1">Calcs!B50</f>
        <v>520</v>
      </c>
    </row>
    <row r="25" spans="1:2" x14ac:dyDescent="0.25">
      <c r="A25">
        <f>Calcs!A51</f>
        <v>17</v>
      </c>
      <c r="B25" s="34">
        <f ca="1">Calcs!B51</f>
        <v>520</v>
      </c>
    </row>
    <row r="26" spans="1:2" x14ac:dyDescent="0.25">
      <c r="A26">
        <f>Calcs!A52</f>
        <v>18</v>
      </c>
      <c r="B26" s="34">
        <f ca="1">Calcs!B52</f>
        <v>495.77777777777783</v>
      </c>
    </row>
    <row r="27" spans="1:2" x14ac:dyDescent="0.25">
      <c r="A27">
        <f>Calcs!A53</f>
        <v>19</v>
      </c>
      <c r="B27" s="34">
        <f ca="1">Calcs!B53</f>
        <v>469.68421052631584</v>
      </c>
    </row>
    <row r="28" spans="1:2" x14ac:dyDescent="0.25">
      <c r="A28">
        <f>Calcs!A54</f>
        <v>20</v>
      </c>
      <c r="B28" s="34">
        <f ca="1">Calcs!B54</f>
        <v>446.2</v>
      </c>
    </row>
    <row r="29" spans="1:2" x14ac:dyDescent="0.25">
      <c r="A29">
        <f>Calcs!A55</f>
        <v>21</v>
      </c>
      <c r="B29" s="34">
        <f ca="1">Calcs!B55</f>
        <v>424.95238095238102</v>
      </c>
    </row>
    <row r="30" spans="1:2" x14ac:dyDescent="0.25">
      <c r="A30">
        <f>Calcs!A56</f>
        <v>22</v>
      </c>
      <c r="B30" s="34">
        <f ca="1">Calcs!B56</f>
        <v>405.63636363636363</v>
      </c>
    </row>
    <row r="31" spans="1:2" x14ac:dyDescent="0.25">
      <c r="A31">
        <f>Calcs!A57</f>
        <v>23</v>
      </c>
      <c r="B31" s="34">
        <f ca="1">Calcs!B57</f>
        <v>388</v>
      </c>
    </row>
    <row r="32" spans="1:2" x14ac:dyDescent="0.25">
      <c r="A32">
        <f>Calcs!A58</f>
        <v>24</v>
      </c>
      <c r="B32" s="34">
        <f ca="1">Calcs!B58</f>
        <v>371.83333333333337</v>
      </c>
    </row>
    <row r="33" spans="1:2" x14ac:dyDescent="0.25">
      <c r="A33">
        <f>Calcs!A59</f>
        <v>25</v>
      </c>
      <c r="B33" s="34">
        <f ca="1">Calcs!B59</f>
        <v>356.96000000000004</v>
      </c>
    </row>
    <row r="34" spans="1:2" x14ac:dyDescent="0.25">
      <c r="A34">
        <f>Calcs!A60</f>
        <v>26</v>
      </c>
      <c r="B34" s="34">
        <f ca="1">Calcs!B60</f>
        <v>343.23076923076928</v>
      </c>
    </row>
    <row r="35" spans="1:2" x14ac:dyDescent="0.25">
      <c r="A35">
        <f>Calcs!A61</f>
        <v>27</v>
      </c>
      <c r="B35" s="34">
        <f ca="1">Calcs!B61</f>
        <v>330.51851851851853</v>
      </c>
    </row>
    <row r="36" spans="1:2" x14ac:dyDescent="0.25">
      <c r="A36">
        <f>Calcs!A62</f>
        <v>28</v>
      </c>
      <c r="B36" s="34">
        <f ca="1">Calcs!B62</f>
        <v>318.71428571428572</v>
      </c>
    </row>
    <row r="37" spans="1:2" x14ac:dyDescent="0.25">
      <c r="A37">
        <f>Calcs!A63</f>
        <v>29</v>
      </c>
      <c r="B37" s="34">
        <f ca="1">Calcs!B63</f>
        <v>307.72413793103448</v>
      </c>
    </row>
    <row r="38" spans="1:2" x14ac:dyDescent="0.25">
      <c r="A38">
        <f>Calcs!A64</f>
        <v>30</v>
      </c>
      <c r="B38" s="34">
        <f ca="1">Calcs!B64</f>
        <v>297.4666666666667</v>
      </c>
    </row>
    <row r="39" spans="1:2" x14ac:dyDescent="0.25">
      <c r="A39">
        <f>Calcs!A65</f>
        <v>31</v>
      </c>
      <c r="B39" s="34">
        <f ca="1">Calcs!B65</f>
        <v>287.87096774193549</v>
      </c>
    </row>
    <row r="40" spans="1:2" x14ac:dyDescent="0.25">
      <c r="A40">
        <f>Calcs!A66</f>
        <v>32</v>
      </c>
      <c r="B40" s="34">
        <f ca="1">Calcs!B66</f>
        <v>278.875</v>
      </c>
    </row>
    <row r="41" spans="1:2" x14ac:dyDescent="0.25">
      <c r="A41">
        <f>Calcs!A67</f>
        <v>33</v>
      </c>
      <c r="B41" s="34">
        <f ca="1">Calcs!B67</f>
        <v>270.42424242424244</v>
      </c>
    </row>
    <row r="42" spans="1:2" x14ac:dyDescent="0.25">
      <c r="A42">
        <f>Calcs!A68</f>
        <v>34</v>
      </c>
      <c r="B42" s="34">
        <f ca="1">Calcs!B68</f>
        <v>262.47058823529414</v>
      </c>
    </row>
    <row r="43" spans="1:2" x14ac:dyDescent="0.25">
      <c r="A43">
        <f>Calcs!A69</f>
        <v>35</v>
      </c>
      <c r="B43" s="34">
        <f ca="1">Calcs!B69</f>
        <v>254.97142857142859</v>
      </c>
    </row>
    <row r="44" spans="1:2" x14ac:dyDescent="0.25">
      <c r="A44">
        <f>Calcs!A70</f>
        <v>36</v>
      </c>
      <c r="B44" s="34">
        <f ca="1">Calcs!B70</f>
        <v>247.88888888888891</v>
      </c>
    </row>
    <row r="45" spans="1:2" x14ac:dyDescent="0.25">
      <c r="A45">
        <f>Calcs!A71</f>
        <v>37</v>
      </c>
      <c r="B45" s="34">
        <f ca="1">Calcs!B71</f>
        <v>241.18918918918919</v>
      </c>
    </row>
    <row r="46" spans="1:2" x14ac:dyDescent="0.25">
      <c r="A46">
        <f>Calcs!A72</f>
        <v>38</v>
      </c>
      <c r="B46" s="34">
        <f ca="1">Calcs!B72</f>
        <v>234.84210526315792</v>
      </c>
    </row>
    <row r="47" spans="1:2" x14ac:dyDescent="0.25">
      <c r="A47">
        <f>Calcs!A73</f>
        <v>39</v>
      </c>
      <c r="B47" s="34">
        <f ca="1">Calcs!B73</f>
        <v>228.82051282051285</v>
      </c>
    </row>
    <row r="48" spans="1:2" x14ac:dyDescent="0.25">
      <c r="A48">
        <f>Calcs!A74</f>
        <v>40</v>
      </c>
      <c r="B48" s="34">
        <f ca="1">Calcs!B74</f>
        <v>223.1</v>
      </c>
    </row>
    <row r="49" spans="1:2" x14ac:dyDescent="0.25">
      <c r="A49">
        <f>Calcs!A75</f>
        <v>41</v>
      </c>
      <c r="B49" s="34">
        <f ca="1">Calcs!B75</f>
        <v>217.65853658536585</v>
      </c>
    </row>
    <row r="50" spans="1:2" x14ac:dyDescent="0.25">
      <c r="A50">
        <f>Calcs!A76</f>
        <v>42</v>
      </c>
      <c r="B50" s="34">
        <f ca="1">Calcs!B76</f>
        <v>212.47619047619051</v>
      </c>
    </row>
    <row r="51" spans="1:2" x14ac:dyDescent="0.25">
      <c r="A51">
        <f>Calcs!A77</f>
        <v>43</v>
      </c>
      <c r="B51" s="34">
        <f ca="1">Calcs!B77</f>
        <v>207.53488372093022</v>
      </c>
    </row>
    <row r="52" spans="1:2" x14ac:dyDescent="0.25">
      <c r="A52">
        <f>Calcs!A78</f>
        <v>44</v>
      </c>
      <c r="B52" s="34">
        <f ca="1">Calcs!B78</f>
        <v>202.81818181818181</v>
      </c>
    </row>
    <row r="53" spans="1:2" x14ac:dyDescent="0.25">
      <c r="A53">
        <f>Calcs!A79</f>
        <v>45</v>
      </c>
      <c r="B53" s="34">
        <f ca="1">Calcs!B79</f>
        <v>198.31111111111113</v>
      </c>
    </row>
    <row r="54" spans="1:2" x14ac:dyDescent="0.25">
      <c r="A54">
        <f>Calcs!A80</f>
        <v>46</v>
      </c>
      <c r="B54" s="34">
        <f ca="1">Calcs!B80</f>
        <v>194</v>
      </c>
    </row>
    <row r="55" spans="1:2" x14ac:dyDescent="0.25">
      <c r="A55">
        <f>Calcs!A81</f>
        <v>47</v>
      </c>
      <c r="B55" s="34">
        <f ca="1">Calcs!B81</f>
        <v>189.87234042553195</v>
      </c>
    </row>
    <row r="56" spans="1:2" x14ac:dyDescent="0.25">
      <c r="A56">
        <f>Calcs!A82</f>
        <v>48</v>
      </c>
      <c r="B56" s="34">
        <f ca="1">Calcs!B82</f>
        <v>185.91666666666669</v>
      </c>
    </row>
    <row r="57" spans="1:2" x14ac:dyDescent="0.25">
      <c r="A57">
        <f>Calcs!A83</f>
        <v>49</v>
      </c>
      <c r="B57" s="34">
        <f ca="1">Calcs!B83</f>
        <v>182.12244897959187</v>
      </c>
    </row>
    <row r="58" spans="1:2" x14ac:dyDescent="0.25">
      <c r="A58">
        <f>Calcs!A84</f>
        <v>50</v>
      </c>
      <c r="B58" s="34">
        <f ca="1">Calcs!B84</f>
        <v>178.48000000000002</v>
      </c>
    </row>
    <row r="59" spans="1:2" x14ac:dyDescent="0.25">
      <c r="A59">
        <f>Calcs!A85</f>
        <v>51</v>
      </c>
      <c r="B59" s="34">
        <f ca="1">Calcs!B85</f>
        <v>174.98039215686276</v>
      </c>
    </row>
    <row r="60" spans="1:2" x14ac:dyDescent="0.25">
      <c r="A60">
        <f>Calcs!A86</f>
        <v>52</v>
      </c>
      <c r="B60" s="34">
        <f ca="1">Calcs!B86</f>
        <v>171.61538461538464</v>
      </c>
    </row>
    <row r="61" spans="1:2" x14ac:dyDescent="0.25">
      <c r="A61">
        <f>Calcs!A87</f>
        <v>53</v>
      </c>
      <c r="B61" s="34">
        <f ca="1">Calcs!B87</f>
        <v>168.37735849056605</v>
      </c>
    </row>
    <row r="62" spans="1:2" x14ac:dyDescent="0.25">
      <c r="A62">
        <f>Calcs!A88</f>
        <v>54</v>
      </c>
      <c r="B62" s="34">
        <f ca="1">Calcs!B88</f>
        <v>165.25925925925927</v>
      </c>
    </row>
    <row r="63" spans="1:2" x14ac:dyDescent="0.25">
      <c r="A63">
        <f>Calcs!A89</f>
        <v>55</v>
      </c>
      <c r="B63" s="34">
        <f ca="1">Calcs!B89</f>
        <v>162.25454545454548</v>
      </c>
    </row>
    <row r="64" spans="1:2" x14ac:dyDescent="0.25">
      <c r="A64">
        <f>Calcs!A90</f>
        <v>56</v>
      </c>
      <c r="B64" s="34">
        <f ca="1">Calcs!B90</f>
        <v>159.35714285714286</v>
      </c>
    </row>
    <row r="65" spans="1:2" x14ac:dyDescent="0.25">
      <c r="A65">
        <f>Calcs!A91</f>
        <v>57</v>
      </c>
      <c r="B65" s="34">
        <f ca="1">Calcs!B91</f>
        <v>156.56140350877195</v>
      </c>
    </row>
    <row r="66" spans="1:2" x14ac:dyDescent="0.25">
      <c r="A66">
        <f>Calcs!A92</f>
        <v>58</v>
      </c>
      <c r="B66" s="34">
        <f ca="1">Calcs!B92</f>
        <v>153.86206896551724</v>
      </c>
    </row>
    <row r="67" spans="1:2" x14ac:dyDescent="0.25">
      <c r="A67">
        <f>Calcs!A93</f>
        <v>59</v>
      </c>
      <c r="B67" s="34">
        <f ca="1">Calcs!B93</f>
        <v>151.25423728813558</v>
      </c>
    </row>
    <row r="68" spans="1:2" x14ac:dyDescent="0.25">
      <c r="A68">
        <f>Calcs!A94</f>
        <v>60</v>
      </c>
      <c r="B68" s="34">
        <f ca="1">Calcs!B94</f>
        <v>148.73333333333335</v>
      </c>
    </row>
    <row r="69" spans="1:2" x14ac:dyDescent="0.25">
      <c r="A69">
        <f>Calcs!A95</f>
        <v>61</v>
      </c>
      <c r="B69" s="34">
        <f ca="1">Calcs!B95</f>
        <v>146.29508196721309</v>
      </c>
    </row>
    <row r="70" spans="1:2" x14ac:dyDescent="0.25">
      <c r="A70">
        <f>Calcs!A96</f>
        <v>62</v>
      </c>
      <c r="B70" s="34">
        <f ca="1">Calcs!B96</f>
        <v>143.93548387096774</v>
      </c>
    </row>
    <row r="71" spans="1:2" x14ac:dyDescent="0.25">
      <c r="A71">
        <f>Calcs!A97</f>
        <v>63</v>
      </c>
      <c r="B71" s="34">
        <f ca="1">Calcs!B97</f>
        <v>141.65079365079364</v>
      </c>
    </row>
    <row r="72" spans="1:2" x14ac:dyDescent="0.25">
      <c r="A72">
        <f>Calcs!A98</f>
        <v>64</v>
      </c>
      <c r="B72" s="34">
        <f ca="1">Calcs!B98</f>
        <v>139.4375</v>
      </c>
    </row>
    <row r="73" spans="1:2" x14ac:dyDescent="0.25">
      <c r="A73">
        <f>Calcs!A99</f>
        <v>65</v>
      </c>
      <c r="B73" s="34">
        <f ca="1">Calcs!B99</f>
        <v>137.29230769230773</v>
      </c>
    </row>
    <row r="74" spans="1:2" x14ac:dyDescent="0.25">
      <c r="A74">
        <f>Calcs!A100</f>
        <v>66</v>
      </c>
      <c r="B74" s="34">
        <f ca="1">Calcs!B100</f>
        <v>135.21212121212122</v>
      </c>
    </row>
    <row r="75" spans="1:2" x14ac:dyDescent="0.25">
      <c r="A75">
        <f>Calcs!A101</f>
        <v>67</v>
      </c>
      <c r="B75" s="34">
        <f ca="1">Calcs!B101</f>
        <v>133.19402985074629</v>
      </c>
    </row>
    <row r="76" spans="1:2" x14ac:dyDescent="0.25">
      <c r="A76">
        <f>Calcs!A102</f>
        <v>68</v>
      </c>
      <c r="B76" s="34">
        <f ca="1">Calcs!B102</f>
        <v>131.23529411764707</v>
      </c>
    </row>
    <row r="77" spans="1:2" x14ac:dyDescent="0.25">
      <c r="A77">
        <f>Calcs!A103</f>
        <v>69</v>
      </c>
      <c r="B77" s="34">
        <f ca="1">Calcs!B103</f>
        <v>129.33333333333337</v>
      </c>
    </row>
    <row r="78" spans="1:2" x14ac:dyDescent="0.25">
      <c r="A78">
        <f>Calcs!A104</f>
        <v>70</v>
      </c>
      <c r="B78" s="34">
        <f ca="1">Calcs!B104</f>
        <v>127.48571428571429</v>
      </c>
    </row>
    <row r="79" spans="1:2" x14ac:dyDescent="0.25">
      <c r="A79">
        <f>Calcs!A105</f>
        <v>71</v>
      </c>
      <c r="B79" s="34">
        <f ca="1">Calcs!B105</f>
        <v>125.69014084507045</v>
      </c>
    </row>
    <row r="80" spans="1:2" x14ac:dyDescent="0.25">
      <c r="A80">
        <f>Calcs!A106</f>
        <v>72</v>
      </c>
      <c r="B80" s="34">
        <f ca="1">Calcs!B106</f>
        <v>123.94444444444446</v>
      </c>
    </row>
    <row r="81" spans="1:2" x14ac:dyDescent="0.25">
      <c r="A81">
        <f>Calcs!A107</f>
        <v>73</v>
      </c>
      <c r="B81" s="34">
        <f ca="1">Calcs!B107</f>
        <v>122.24657534246577</v>
      </c>
    </row>
    <row r="82" spans="1:2" x14ac:dyDescent="0.25">
      <c r="A82">
        <f>Calcs!A108</f>
        <v>74</v>
      </c>
      <c r="B82" s="34">
        <f ca="1">Calcs!B108</f>
        <v>120.5945945945946</v>
      </c>
    </row>
    <row r="83" spans="1:2" x14ac:dyDescent="0.25">
      <c r="A83">
        <f>Calcs!A109</f>
        <v>75</v>
      </c>
      <c r="B83" s="34">
        <f ca="1">Calcs!B109</f>
        <v>118.98666666666669</v>
      </c>
    </row>
    <row r="84" spans="1:2" x14ac:dyDescent="0.25">
      <c r="A84">
        <f>Calcs!A110</f>
        <v>76</v>
      </c>
      <c r="B84" s="34">
        <f ca="1">Calcs!B110</f>
        <v>117.42105263157896</v>
      </c>
    </row>
    <row r="85" spans="1:2" x14ac:dyDescent="0.25">
      <c r="A85">
        <f>Calcs!A111</f>
        <v>77</v>
      </c>
      <c r="B85" s="34">
        <f ca="1">Calcs!B111</f>
        <v>115.89610389610391</v>
      </c>
    </row>
    <row r="86" spans="1:2" x14ac:dyDescent="0.25">
      <c r="A86">
        <f>Calcs!A112</f>
        <v>78</v>
      </c>
      <c r="B86" s="34">
        <f ca="1">Calcs!B112</f>
        <v>114.41025641025642</v>
      </c>
    </row>
    <row r="87" spans="1:2" x14ac:dyDescent="0.25">
      <c r="A87">
        <f>Calcs!A113</f>
        <v>79</v>
      </c>
      <c r="B87" s="34">
        <f ca="1">Calcs!B113</f>
        <v>112.96202531645571</v>
      </c>
    </row>
    <row r="88" spans="1:2" x14ac:dyDescent="0.25">
      <c r="A88">
        <f>Calcs!A114</f>
        <v>80</v>
      </c>
      <c r="B88" s="34">
        <f ca="1">Calcs!B114</f>
        <v>111.55</v>
      </c>
    </row>
    <row r="89" spans="1:2" x14ac:dyDescent="0.25">
      <c r="A89">
        <f>Calcs!A115</f>
        <v>81</v>
      </c>
      <c r="B89" s="34">
        <f ca="1">Calcs!B115</f>
        <v>110.17283950617285</v>
      </c>
    </row>
    <row r="90" spans="1:2" x14ac:dyDescent="0.25">
      <c r="A90">
        <f>Calcs!A116</f>
        <v>82</v>
      </c>
      <c r="B90" s="34">
        <f ca="1">Calcs!B116</f>
        <v>108.82926829268293</v>
      </c>
    </row>
    <row r="91" spans="1:2" x14ac:dyDescent="0.25">
      <c r="A91">
        <f>Calcs!A117</f>
        <v>83</v>
      </c>
      <c r="B91" s="34">
        <f ca="1">Calcs!B117</f>
        <v>107.51807228915663</v>
      </c>
    </row>
    <row r="92" spans="1:2" x14ac:dyDescent="0.25">
      <c r="A92">
        <f>Calcs!A118</f>
        <v>84</v>
      </c>
      <c r="B92" s="34">
        <f ca="1">Calcs!B118</f>
        <v>106.23809523809526</v>
      </c>
    </row>
    <row r="93" spans="1:2" x14ac:dyDescent="0.25">
      <c r="A93">
        <f>Calcs!A119</f>
        <v>85</v>
      </c>
      <c r="B93" s="34">
        <f ca="1">Calcs!B119</f>
        <v>104.98823529411767</v>
      </c>
    </row>
    <row r="94" spans="1:2" x14ac:dyDescent="0.25">
      <c r="A94">
        <f>Calcs!A120</f>
        <v>86</v>
      </c>
      <c r="B94" s="34">
        <f ca="1">Calcs!B120</f>
        <v>103.76744186046511</v>
      </c>
    </row>
    <row r="95" spans="1:2" x14ac:dyDescent="0.25">
      <c r="A95">
        <f>Calcs!A121</f>
        <v>87</v>
      </c>
      <c r="B95" s="34">
        <f ca="1">Calcs!B121</f>
        <v>102.57471264367817</v>
      </c>
    </row>
    <row r="96" spans="1:2" x14ac:dyDescent="0.25">
      <c r="A96">
        <f>Calcs!A122</f>
        <v>88</v>
      </c>
      <c r="B96" s="34">
        <f ca="1">Calcs!B122</f>
        <v>101.40909090909091</v>
      </c>
    </row>
    <row r="97" spans="1:2" x14ac:dyDescent="0.25">
      <c r="A97">
        <f>Calcs!A123</f>
        <v>89</v>
      </c>
      <c r="B97" s="34">
        <f ca="1">Calcs!B123</f>
        <v>100.26966292134833</v>
      </c>
    </row>
    <row r="98" spans="1:2" x14ac:dyDescent="0.25">
      <c r="A98">
        <f>Calcs!A124</f>
        <v>90</v>
      </c>
      <c r="B98" s="34">
        <f ca="1">Calcs!B124</f>
        <v>99.155555555555566</v>
      </c>
    </row>
    <row r="99" spans="1:2" x14ac:dyDescent="0.25">
      <c r="A99">
        <f>Calcs!A125</f>
        <v>91</v>
      </c>
      <c r="B99" s="34">
        <f ca="1">Calcs!B125</f>
        <v>98.065934065934087</v>
      </c>
    </row>
    <row r="100" spans="1:2" x14ac:dyDescent="0.25">
      <c r="A100">
        <f>Calcs!A126</f>
        <v>92</v>
      </c>
      <c r="B100" s="34">
        <f ca="1">Calcs!B126</f>
        <v>97</v>
      </c>
    </row>
    <row r="101" spans="1:2" x14ac:dyDescent="0.25">
      <c r="A101">
        <f>Calcs!A127</f>
        <v>93</v>
      </c>
      <c r="B101" s="34">
        <f ca="1">Calcs!B127</f>
        <v>95.956989247311839</v>
      </c>
    </row>
    <row r="102" spans="1:2" x14ac:dyDescent="0.25">
      <c r="A102">
        <f>Calcs!A128</f>
        <v>94</v>
      </c>
      <c r="B102" s="34">
        <f ca="1">Calcs!B128</f>
        <v>94.936170212765973</v>
      </c>
    </row>
    <row r="103" spans="1:2" x14ac:dyDescent="0.25">
      <c r="A103">
        <f>Calcs!A129</f>
        <v>95</v>
      </c>
      <c r="B103" s="34">
        <f ca="1">Calcs!B129</f>
        <v>93.936842105263182</v>
      </c>
    </row>
    <row r="104" spans="1:2" x14ac:dyDescent="0.25">
      <c r="A104">
        <f>Calcs!A130</f>
        <v>96</v>
      </c>
      <c r="B104" s="34">
        <f ca="1">Calcs!B130</f>
        <v>92.958333333333343</v>
      </c>
    </row>
    <row r="105" spans="1:2" x14ac:dyDescent="0.25">
      <c r="A105">
        <f>Calcs!A131</f>
        <v>97</v>
      </c>
      <c r="B105" s="34">
        <f ca="1">Calcs!B131</f>
        <v>92.000000000000014</v>
      </c>
    </row>
    <row r="106" spans="1:2" x14ac:dyDescent="0.25">
      <c r="A106">
        <f>Calcs!A132</f>
        <v>98</v>
      </c>
      <c r="B106" s="34">
        <f ca="1">Calcs!B132</f>
        <v>91.061224489795933</v>
      </c>
    </row>
    <row r="107" spans="1:2" x14ac:dyDescent="0.25">
      <c r="A107">
        <f>Calcs!A133</f>
        <v>99</v>
      </c>
      <c r="B107" s="34">
        <f ca="1">Calcs!B133</f>
        <v>90.141414141414145</v>
      </c>
    </row>
    <row r="108" spans="1:2" x14ac:dyDescent="0.25">
      <c r="A108">
        <f>Calcs!A134</f>
        <v>100</v>
      </c>
      <c r="B108" s="34">
        <f ca="1">Calcs!B134</f>
        <v>89.240000000000009</v>
      </c>
    </row>
    <row r="109" spans="1:2" x14ac:dyDescent="0.25">
      <c r="A109">
        <f>Calcs!A135</f>
        <v>101</v>
      </c>
      <c r="B109" s="34">
        <f ca="1">Calcs!B135</f>
        <v>88.356435643564367</v>
      </c>
    </row>
    <row r="110" spans="1:2" x14ac:dyDescent="0.25">
      <c r="A110">
        <f>Calcs!A136</f>
        <v>102</v>
      </c>
      <c r="B110" s="34">
        <f ca="1">Calcs!B136</f>
        <v>87.490196078431381</v>
      </c>
    </row>
    <row r="111" spans="1:2" x14ac:dyDescent="0.25">
      <c r="A111">
        <f>Calcs!A137</f>
        <v>103</v>
      </c>
      <c r="B111" s="34">
        <f ca="1">Calcs!B137</f>
        <v>86.640776699029132</v>
      </c>
    </row>
    <row r="112" spans="1:2" x14ac:dyDescent="0.25">
      <c r="A112">
        <f>Calcs!A138</f>
        <v>104</v>
      </c>
      <c r="B112" s="34">
        <f ca="1">Calcs!B138</f>
        <v>85.807692307692321</v>
      </c>
    </row>
    <row r="113" spans="1:2" x14ac:dyDescent="0.25">
      <c r="A113">
        <f>Calcs!A139</f>
        <v>105</v>
      </c>
      <c r="B113" s="34">
        <f ca="1">Calcs!B139</f>
        <v>84.990476190476201</v>
      </c>
    </row>
    <row r="114" spans="1:2" x14ac:dyDescent="0.25">
      <c r="A114">
        <f>Calcs!A140</f>
        <v>106</v>
      </c>
      <c r="B114" s="34">
        <f ca="1">Calcs!B140</f>
        <v>84.188679245283026</v>
      </c>
    </row>
    <row r="115" spans="1:2" x14ac:dyDescent="0.25">
      <c r="A115">
        <f>Calcs!A141</f>
        <v>107</v>
      </c>
      <c r="B115" s="34">
        <f ca="1">Calcs!B141</f>
        <v>83.401869158878512</v>
      </c>
    </row>
    <row r="116" spans="1:2" x14ac:dyDescent="0.25">
      <c r="A116">
        <f>Calcs!A142</f>
        <v>108</v>
      </c>
      <c r="B116" s="34">
        <f ca="1">Calcs!B142</f>
        <v>82.629629629629633</v>
      </c>
    </row>
    <row r="117" spans="1:2" x14ac:dyDescent="0.25">
      <c r="A117">
        <f>Calcs!A143</f>
        <v>109</v>
      </c>
      <c r="B117" s="34">
        <f ca="1">Calcs!B143</f>
        <v>81.87155963302753</v>
      </c>
    </row>
    <row r="118" spans="1:2" x14ac:dyDescent="0.25">
      <c r="A118">
        <f>Calcs!A144</f>
        <v>110</v>
      </c>
      <c r="B118" s="34">
        <f ca="1">Calcs!B144</f>
        <v>81.127272727272739</v>
      </c>
    </row>
    <row r="119" spans="1:2" x14ac:dyDescent="0.25">
      <c r="A119">
        <f>Calcs!A145</f>
        <v>111</v>
      </c>
      <c r="B119" s="34">
        <f ca="1">Calcs!B145</f>
        <v>80.396396396396412</v>
      </c>
    </row>
    <row r="120" spans="1:2" x14ac:dyDescent="0.25">
      <c r="A120">
        <f>Calcs!A146</f>
        <v>112</v>
      </c>
      <c r="B120" s="34">
        <f ca="1">Calcs!B146</f>
        <v>79.678571428571431</v>
      </c>
    </row>
    <row r="121" spans="1:2" x14ac:dyDescent="0.25">
      <c r="A121">
        <f>Calcs!A147</f>
        <v>113</v>
      </c>
      <c r="B121" s="34">
        <f ca="1">Calcs!B147</f>
        <v>78.973451327433636</v>
      </c>
    </row>
    <row r="122" spans="1:2" x14ac:dyDescent="0.25">
      <c r="A122">
        <f>Calcs!A148</f>
        <v>114</v>
      </c>
      <c r="B122" s="34">
        <f ca="1">Calcs!B148</f>
        <v>78.280701754385973</v>
      </c>
    </row>
    <row r="123" spans="1:2" x14ac:dyDescent="0.25">
      <c r="A123">
        <f>Calcs!A149</f>
        <v>115</v>
      </c>
      <c r="B123" s="34">
        <f ca="1">Calcs!B149</f>
        <v>77.600000000000009</v>
      </c>
    </row>
    <row r="124" spans="1:2" x14ac:dyDescent="0.25">
      <c r="A124">
        <f>Calcs!A150</f>
        <v>116</v>
      </c>
      <c r="B124" s="34">
        <f ca="1">Calcs!B150</f>
        <v>0</v>
      </c>
    </row>
    <row r="125" spans="1:2" x14ac:dyDescent="0.25">
      <c r="A125">
        <f>Calcs!A151</f>
        <v>117</v>
      </c>
      <c r="B125" s="34">
        <f ca="1">Calcs!B151</f>
        <v>0</v>
      </c>
    </row>
    <row r="126" spans="1:2" x14ac:dyDescent="0.25">
      <c r="A126">
        <f>Calcs!A152</f>
        <v>118</v>
      </c>
      <c r="B126" s="34">
        <f ca="1">Calcs!B152</f>
        <v>0</v>
      </c>
    </row>
    <row r="127" spans="1:2" x14ac:dyDescent="0.25">
      <c r="A127">
        <f>Calcs!A153</f>
        <v>119</v>
      </c>
      <c r="B127" s="34">
        <f ca="1">Calcs!B153</f>
        <v>0</v>
      </c>
    </row>
    <row r="128" spans="1:2" x14ac:dyDescent="0.25">
      <c r="A128">
        <f>Calcs!A154</f>
        <v>120</v>
      </c>
      <c r="B128" s="34">
        <f ca="1">Calcs!B154</f>
        <v>0</v>
      </c>
    </row>
    <row r="129" spans="1:2" x14ac:dyDescent="0.25">
      <c r="A129">
        <f>Calcs!A155</f>
        <v>121</v>
      </c>
      <c r="B129" s="34">
        <f ca="1">Calcs!B155</f>
        <v>0</v>
      </c>
    </row>
    <row r="130" spans="1:2" x14ac:dyDescent="0.25">
      <c r="A130">
        <f>Calcs!A156</f>
        <v>122</v>
      </c>
      <c r="B130" s="34">
        <f ca="1">Calcs!B156</f>
        <v>0</v>
      </c>
    </row>
    <row r="131" spans="1:2" x14ac:dyDescent="0.25">
      <c r="A131">
        <f>Calcs!A157</f>
        <v>123</v>
      </c>
      <c r="B131" s="34">
        <f ca="1">Calcs!B157</f>
        <v>0</v>
      </c>
    </row>
    <row r="132" spans="1:2" x14ac:dyDescent="0.25">
      <c r="A132">
        <f>Calcs!A158</f>
        <v>124</v>
      </c>
      <c r="B132" s="34">
        <f ca="1">Calcs!B158</f>
        <v>0</v>
      </c>
    </row>
    <row r="133" spans="1:2" x14ac:dyDescent="0.25">
      <c r="A133">
        <f>Calcs!A159</f>
        <v>125</v>
      </c>
      <c r="B133" s="34">
        <f ca="1">Calcs!B159</f>
        <v>0</v>
      </c>
    </row>
    <row r="134" spans="1:2" x14ac:dyDescent="0.25">
      <c r="A134">
        <f>Calcs!A160</f>
        <v>126</v>
      </c>
      <c r="B134" s="34">
        <f ca="1">Calcs!B160</f>
        <v>0</v>
      </c>
    </row>
    <row r="135" spans="1:2" x14ac:dyDescent="0.25">
      <c r="A135">
        <f>Calcs!A161</f>
        <v>127</v>
      </c>
      <c r="B135" s="34">
        <f ca="1">Calcs!B161</f>
        <v>0</v>
      </c>
    </row>
    <row r="136" spans="1:2" x14ac:dyDescent="0.25">
      <c r="A136">
        <f>Calcs!A162</f>
        <v>128</v>
      </c>
      <c r="B136" s="34">
        <f ca="1">Calcs!B162</f>
        <v>0</v>
      </c>
    </row>
    <row r="137" spans="1:2" x14ac:dyDescent="0.25">
      <c r="A137">
        <f>Calcs!A163</f>
        <v>129</v>
      </c>
      <c r="B137" s="34">
        <f ca="1">Calcs!B163</f>
        <v>0</v>
      </c>
    </row>
    <row r="138" spans="1:2" x14ac:dyDescent="0.25">
      <c r="A138">
        <f>Calcs!A164</f>
        <v>130</v>
      </c>
      <c r="B138" s="34">
        <f ca="1">Calcs!B164</f>
        <v>0</v>
      </c>
    </row>
    <row r="139" spans="1:2" x14ac:dyDescent="0.25">
      <c r="A139">
        <f>Calcs!A165</f>
        <v>131</v>
      </c>
      <c r="B139" s="34">
        <f ca="1">Calcs!B165</f>
        <v>0</v>
      </c>
    </row>
    <row r="140" spans="1:2" x14ac:dyDescent="0.25">
      <c r="A140">
        <f>Calcs!A166</f>
        <v>132</v>
      </c>
      <c r="B140" s="34">
        <f ca="1">Calcs!B166</f>
        <v>0</v>
      </c>
    </row>
    <row r="141" spans="1:2" x14ac:dyDescent="0.25">
      <c r="A141">
        <f>Calcs!A167</f>
        <v>133</v>
      </c>
      <c r="B141" s="34">
        <f ca="1">Calcs!B167</f>
        <v>0</v>
      </c>
    </row>
    <row r="142" spans="1:2" x14ac:dyDescent="0.25">
      <c r="A142">
        <f>Calcs!A168</f>
        <v>134</v>
      </c>
      <c r="B142" s="34">
        <f ca="1">Calcs!B168</f>
        <v>0</v>
      </c>
    </row>
    <row r="143" spans="1:2" x14ac:dyDescent="0.25">
      <c r="A143">
        <f>Calcs!A169</f>
        <v>135</v>
      </c>
      <c r="B143" s="34">
        <f ca="1">Calcs!B169</f>
        <v>0</v>
      </c>
    </row>
    <row r="144" spans="1:2" x14ac:dyDescent="0.25">
      <c r="A144">
        <f>Calcs!A170</f>
        <v>136</v>
      </c>
      <c r="B144" s="34">
        <f ca="1">Calcs!B170</f>
        <v>0</v>
      </c>
    </row>
    <row r="145" spans="1:2" x14ac:dyDescent="0.25">
      <c r="A145">
        <f>Calcs!A171</f>
        <v>137</v>
      </c>
      <c r="B145" s="34">
        <f ca="1">Calcs!B171</f>
        <v>0</v>
      </c>
    </row>
    <row r="146" spans="1:2" x14ac:dyDescent="0.25">
      <c r="A146">
        <f>Calcs!A172</f>
        <v>138</v>
      </c>
      <c r="B146" s="34">
        <f ca="1">Calcs!B172</f>
        <v>0</v>
      </c>
    </row>
    <row r="147" spans="1:2" x14ac:dyDescent="0.25">
      <c r="A147">
        <f>Calcs!A173</f>
        <v>139</v>
      </c>
      <c r="B147" s="34">
        <f ca="1">Calcs!B173</f>
        <v>0</v>
      </c>
    </row>
    <row r="148" spans="1:2" x14ac:dyDescent="0.25">
      <c r="A148">
        <f>Calcs!A174</f>
        <v>140</v>
      </c>
      <c r="B148" s="34">
        <f ca="1">Calcs!B174</f>
        <v>0</v>
      </c>
    </row>
    <row r="149" spans="1:2" x14ac:dyDescent="0.25">
      <c r="A149">
        <f>Calcs!A175</f>
        <v>141</v>
      </c>
      <c r="B149" s="34">
        <f ca="1">Calcs!B175</f>
        <v>0</v>
      </c>
    </row>
    <row r="150" spans="1:2" x14ac:dyDescent="0.25">
      <c r="A150">
        <f>Calcs!A176</f>
        <v>142</v>
      </c>
      <c r="B150" s="34">
        <f ca="1">Calcs!B176</f>
        <v>0</v>
      </c>
    </row>
    <row r="151" spans="1:2" x14ac:dyDescent="0.25">
      <c r="A151">
        <f>Calcs!A177</f>
        <v>143</v>
      </c>
      <c r="B151" s="34">
        <f ca="1">Calcs!B177</f>
        <v>0</v>
      </c>
    </row>
    <row r="152" spans="1:2" x14ac:dyDescent="0.25">
      <c r="A152">
        <f>Calcs!A178</f>
        <v>144</v>
      </c>
      <c r="B152" s="34">
        <f ca="1">Calcs!B178</f>
        <v>0</v>
      </c>
    </row>
    <row r="153" spans="1:2" x14ac:dyDescent="0.25">
      <c r="A153">
        <f>Calcs!A179</f>
        <v>145</v>
      </c>
      <c r="B153" s="34">
        <f ca="1">Calcs!B179</f>
        <v>0</v>
      </c>
    </row>
    <row r="154" spans="1:2" x14ac:dyDescent="0.25">
      <c r="A154">
        <f>Calcs!A180</f>
        <v>146</v>
      </c>
      <c r="B154" s="34">
        <f ca="1">Calcs!B180</f>
        <v>0</v>
      </c>
    </row>
    <row r="155" spans="1:2" x14ac:dyDescent="0.25">
      <c r="A155">
        <f>Calcs!A181</f>
        <v>147</v>
      </c>
      <c r="B155" s="34">
        <f ca="1">Calcs!B181</f>
        <v>0</v>
      </c>
    </row>
    <row r="156" spans="1:2" x14ac:dyDescent="0.25">
      <c r="A156">
        <f>Calcs!A182</f>
        <v>148</v>
      </c>
      <c r="B156" s="34">
        <f ca="1">Calcs!B182</f>
        <v>0</v>
      </c>
    </row>
    <row r="157" spans="1:2" x14ac:dyDescent="0.25">
      <c r="A157">
        <f>Calcs!A183</f>
        <v>149</v>
      </c>
      <c r="B157" s="34">
        <f ca="1">Calcs!B183</f>
        <v>0</v>
      </c>
    </row>
    <row r="158" spans="1:2" x14ac:dyDescent="0.25">
      <c r="A158">
        <f>Calcs!A184</f>
        <v>150</v>
      </c>
      <c r="B158" s="34">
        <f ca="1">Calcs!B184</f>
        <v>0</v>
      </c>
    </row>
    <row r="159" spans="1:2" x14ac:dyDescent="0.25">
      <c r="A159">
        <f>Calcs!A185</f>
        <v>151</v>
      </c>
      <c r="B159" s="34">
        <f ca="1">Calcs!B185</f>
        <v>0</v>
      </c>
    </row>
    <row r="160" spans="1:2" x14ac:dyDescent="0.25">
      <c r="A160">
        <f>Calcs!A186</f>
        <v>152</v>
      </c>
      <c r="B160" s="34">
        <f ca="1">Calcs!B186</f>
        <v>0</v>
      </c>
    </row>
    <row r="161" spans="1:2" x14ac:dyDescent="0.25">
      <c r="A161">
        <f>Calcs!A187</f>
        <v>153</v>
      </c>
      <c r="B161" s="34">
        <f ca="1">Calcs!B187</f>
        <v>0</v>
      </c>
    </row>
    <row r="162" spans="1:2" x14ac:dyDescent="0.25">
      <c r="A162">
        <f>Calcs!A188</f>
        <v>154</v>
      </c>
      <c r="B162" s="34">
        <f ca="1">Calcs!B188</f>
        <v>0</v>
      </c>
    </row>
    <row r="163" spans="1:2" x14ac:dyDescent="0.25">
      <c r="A163">
        <f>Calcs!A189</f>
        <v>155</v>
      </c>
      <c r="B163" s="34">
        <f ca="1">Calcs!B189</f>
        <v>0</v>
      </c>
    </row>
    <row r="164" spans="1:2" x14ac:dyDescent="0.25">
      <c r="A164">
        <f>Calcs!A190</f>
        <v>156</v>
      </c>
      <c r="B164" s="34">
        <f ca="1">Calcs!B190</f>
        <v>0</v>
      </c>
    </row>
    <row r="165" spans="1:2" x14ac:dyDescent="0.25">
      <c r="A165">
        <f>Calcs!A191</f>
        <v>157</v>
      </c>
      <c r="B165" s="34">
        <f ca="1">Calcs!B191</f>
        <v>0</v>
      </c>
    </row>
    <row r="166" spans="1:2" x14ac:dyDescent="0.25">
      <c r="A166">
        <f>Calcs!A192</f>
        <v>158</v>
      </c>
      <c r="B166" s="34">
        <f ca="1">Calcs!B192</f>
        <v>0</v>
      </c>
    </row>
    <row r="167" spans="1:2" x14ac:dyDescent="0.25">
      <c r="A167">
        <f>Calcs!A193</f>
        <v>159</v>
      </c>
      <c r="B167" s="34">
        <f ca="1">Calcs!B193</f>
        <v>0</v>
      </c>
    </row>
    <row r="168" spans="1:2" x14ac:dyDescent="0.25">
      <c r="A168">
        <f>Calcs!A194</f>
        <v>160</v>
      </c>
      <c r="B168" s="34">
        <f ca="1">Calcs!B194</f>
        <v>0</v>
      </c>
    </row>
    <row r="169" spans="1:2" x14ac:dyDescent="0.25">
      <c r="B169" s="9"/>
    </row>
    <row r="170" spans="1:2" x14ac:dyDescent="0.25">
      <c r="B170" s="9"/>
    </row>
    <row r="171" spans="1:2" x14ac:dyDescent="0.25">
      <c r="B171" s="9"/>
    </row>
    <row r="172" spans="1:2" x14ac:dyDescent="0.25">
      <c r="B172" s="9"/>
    </row>
    <row r="173" spans="1:2" x14ac:dyDescent="0.25">
      <c r="B173" s="9"/>
    </row>
    <row r="174" spans="1:2" x14ac:dyDescent="0.25">
      <c r="B174" s="9"/>
    </row>
    <row r="175" spans="1:2" x14ac:dyDescent="0.25">
      <c r="B175" s="9"/>
    </row>
    <row r="176" spans="1:2" x14ac:dyDescent="0.25">
      <c r="B176" s="9"/>
    </row>
    <row r="177" spans="2:2" x14ac:dyDescent="0.25">
      <c r="B177" s="9"/>
    </row>
    <row r="178" spans="2:2" x14ac:dyDescent="0.25">
      <c r="B178" s="9"/>
    </row>
    <row r="179" spans="2:2" x14ac:dyDescent="0.25">
      <c r="B179" s="9"/>
    </row>
    <row r="180" spans="2:2" x14ac:dyDescent="0.25">
      <c r="B180" s="9"/>
    </row>
    <row r="181" spans="2:2" x14ac:dyDescent="0.25">
      <c r="B181" s="9"/>
    </row>
    <row r="182" spans="2:2" x14ac:dyDescent="0.25">
      <c r="B182" s="9"/>
    </row>
    <row r="183" spans="2:2" x14ac:dyDescent="0.25">
      <c r="B183" s="9"/>
    </row>
    <row r="184" spans="2:2" x14ac:dyDescent="0.25">
      <c r="B184" s="9"/>
    </row>
    <row r="185" spans="2:2" x14ac:dyDescent="0.25">
      <c r="B185" s="9"/>
    </row>
    <row r="186" spans="2:2" x14ac:dyDescent="0.25">
      <c r="B186" s="9"/>
    </row>
    <row r="187" spans="2:2" x14ac:dyDescent="0.25">
      <c r="B187" s="9"/>
    </row>
    <row r="188" spans="2:2" x14ac:dyDescent="0.25">
      <c r="B188" s="9"/>
    </row>
    <row r="189" spans="2:2" x14ac:dyDescent="0.25">
      <c r="B189" s="9"/>
    </row>
    <row r="190" spans="2:2" x14ac:dyDescent="0.25">
      <c r="B190" s="9"/>
    </row>
    <row r="191" spans="2:2" x14ac:dyDescent="0.25">
      <c r="B191"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How to</vt:lpstr>
      <vt:lpstr>Calcs</vt:lpstr>
      <vt:lpstr>TEC Input File</vt:lpstr>
      <vt:lpstr>Chart2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Harris</dc:creator>
  <cp:lastModifiedBy>Derek Harris</cp:lastModifiedBy>
  <dcterms:created xsi:type="dcterms:W3CDTF">2024-02-09T23:18:45Z</dcterms:created>
  <dcterms:modified xsi:type="dcterms:W3CDTF">2025-03-14T07:30:08Z</dcterms:modified>
</cp:coreProperties>
</file>